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7eb93629b726277/記録部/記録会/越谷記録会/26/3月/申込/"/>
    </mc:Choice>
  </mc:AlternateContent>
  <xr:revisionPtr revIDLastSave="5" documentId="8_{F5A731DF-47BF-4779-8A8B-D656A3211F24}" xr6:coauthVersionLast="47" xr6:coauthVersionMax="47" xr10:uidLastSave="{6093B194-2668-4AB6-A870-9C033AC1C1EB}"/>
  <bookViews>
    <workbookView xWindow="-108" yWindow="-108" windowWidth="23256" windowHeight="12456" xr2:uid="{43B0F06B-E24C-422F-8DD8-9FE387010BDC}"/>
  </bookViews>
  <sheets>
    <sheet name="記入例" sheetId="1" r:id="rId1"/>
  </sheets>
  <definedNames>
    <definedName name="_xlnm.Print_Area" localSheetId="0">記入例!$A$1:$O$122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" i="1" l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J36" i="1"/>
  <c r="P36" i="1"/>
  <c r="J37" i="1"/>
  <c r="P37" i="1"/>
  <c r="J38" i="1"/>
  <c r="P38" i="1"/>
  <c r="J39" i="1"/>
  <c r="P39" i="1"/>
  <c r="J40" i="1"/>
  <c r="P40" i="1"/>
  <c r="J41" i="1"/>
  <c r="P41" i="1"/>
  <c r="J42" i="1"/>
  <c r="P42" i="1"/>
  <c r="J43" i="1"/>
  <c r="P43" i="1"/>
  <c r="J44" i="1"/>
  <c r="P44" i="1"/>
  <c r="J45" i="1"/>
  <c r="P45" i="1"/>
  <c r="J46" i="1"/>
  <c r="P46" i="1"/>
  <c r="J47" i="1"/>
  <c r="P47" i="1"/>
  <c r="J48" i="1"/>
  <c r="P48" i="1"/>
  <c r="J49" i="1"/>
  <c r="P49" i="1"/>
  <c r="J50" i="1"/>
  <c r="P50" i="1"/>
  <c r="J51" i="1"/>
  <c r="P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O92" i="1"/>
  <c r="J93" i="1"/>
  <c r="O93" i="1"/>
  <c r="J94" i="1"/>
  <c r="O94" i="1"/>
  <c r="J95" i="1"/>
  <c r="O95" i="1"/>
  <c r="J96" i="1"/>
  <c r="O96" i="1"/>
  <c r="J97" i="1"/>
  <c r="O97" i="1"/>
  <c r="J98" i="1"/>
  <c r="O98" i="1"/>
  <c r="J99" i="1"/>
  <c r="O99" i="1"/>
  <c r="J100" i="1"/>
  <c r="O100" i="1"/>
  <c r="J101" i="1"/>
  <c r="O101" i="1"/>
  <c r="J102" i="1"/>
  <c r="O102" i="1"/>
  <c r="J103" i="1"/>
  <c r="O103" i="1"/>
  <c r="E113" i="1"/>
  <c r="K113" i="1" s="1"/>
  <c r="K115" i="1" s="1"/>
  <c r="I113" i="1"/>
  <c r="E114" i="1"/>
  <c r="K114" i="1" s="1"/>
  <c r="E125" i="1"/>
  <c r="F125" i="1"/>
  <c r="G125" i="1"/>
  <c r="H125" i="1"/>
  <c r="J125" i="1"/>
  <c r="K125" i="1"/>
  <c r="N125" i="1"/>
  <c r="O125" i="1"/>
</calcChain>
</file>

<file path=xl/sharedStrings.xml><?xml version="1.0" encoding="utf-8"?>
<sst xmlns="http://schemas.openxmlformats.org/spreadsheetml/2006/main" count="311" uniqueCount="207">
  <si>
    <t>欄外のここは、何も記入しないで下さいませ。</t>
    <rPh sb="0" eb="1">
      <t>ラン</t>
    </rPh>
    <rPh sb="1" eb="2">
      <t>ソト</t>
    </rPh>
    <rPh sb="7" eb="8">
      <t>ナニ</t>
    </rPh>
    <rPh sb="9" eb="11">
      <t>キニュウ</t>
    </rPh>
    <rPh sb="15" eb="16">
      <t>クダ</t>
    </rPh>
    <phoneticPr fontId="1"/>
  </si>
  <si>
    <t>女リレー</t>
    <rPh sb="0" eb="1">
      <t>ジョ</t>
    </rPh>
    <phoneticPr fontId="3"/>
  </si>
  <si>
    <t>女ﾘﾚｰ人数</t>
    <rPh sb="0" eb="1">
      <t>ジョ</t>
    </rPh>
    <rPh sb="4" eb="6">
      <t>ニンズウ</t>
    </rPh>
    <phoneticPr fontId="3"/>
  </si>
  <si>
    <t>女のべ</t>
    <rPh sb="0" eb="1">
      <t>ジョ</t>
    </rPh>
    <phoneticPr fontId="3"/>
  </si>
  <si>
    <t>女子</t>
    <rPh sb="0" eb="2">
      <t>ジョシ</t>
    </rPh>
    <phoneticPr fontId="3"/>
  </si>
  <si>
    <t>男リレー</t>
    <rPh sb="0" eb="1">
      <t>ダン</t>
    </rPh>
    <phoneticPr fontId="3"/>
  </si>
  <si>
    <t>男ﾘﾚｰ人数</t>
    <rPh sb="0" eb="1">
      <t>ダン</t>
    </rPh>
    <rPh sb="4" eb="6">
      <t>ニンズウ</t>
    </rPh>
    <phoneticPr fontId="3"/>
  </si>
  <si>
    <t>男のべ</t>
    <rPh sb="0" eb="1">
      <t>ダン</t>
    </rPh>
    <phoneticPr fontId="3"/>
  </si>
  <si>
    <t>男子</t>
    <rPh sb="0" eb="2">
      <t>ダンシ</t>
    </rPh>
    <phoneticPr fontId="3"/>
  </si>
  <si>
    <t>記載責任者</t>
    <rPh sb="0" eb="2">
      <t>キサイ</t>
    </rPh>
    <rPh sb="2" eb="5">
      <t>セキニンシャ</t>
    </rPh>
    <phoneticPr fontId="3"/>
  </si>
  <si>
    <t>所属名</t>
    <rPh sb="0" eb="3">
      <t>ショゾクメイ</t>
    </rPh>
    <phoneticPr fontId="3"/>
  </si>
  <si>
    <t>ＮＯ，</t>
    <phoneticPr fontId="3"/>
  </si>
  <si>
    <t>どちらかに○印お願いいたします。</t>
    <rPh sb="6" eb="7">
      <t>シルシ</t>
    </rPh>
    <rPh sb="8" eb="9">
      <t>ネガ</t>
    </rPh>
    <phoneticPr fontId="1"/>
  </si>
  <si>
    <t xml:space="preserve">氏名: </t>
    <rPh sb="0" eb="2">
      <t>シメイ</t>
    </rPh>
    <phoneticPr fontId="1"/>
  </si>
  <si>
    <t xml:space="preserve">部署: </t>
    <rPh sb="0" eb="2">
      <t>ブショ</t>
    </rPh>
    <phoneticPr fontId="1"/>
  </si>
  <si>
    <t>可　・不可</t>
    <rPh sb="0" eb="1">
      <t>カ</t>
    </rPh>
    <rPh sb="3" eb="5">
      <t>フカ</t>
    </rPh>
    <phoneticPr fontId="1"/>
  </si>
  <si>
    <t>補助員
協力</t>
    <rPh sb="0" eb="3">
      <t>ホジョイン</t>
    </rPh>
    <rPh sb="4" eb="6">
      <t>キョウリョク</t>
    </rPh>
    <phoneticPr fontId="1"/>
  </si>
  <si>
    <t>審判協力者</t>
    <rPh sb="0" eb="2">
      <t>シンパン</t>
    </rPh>
    <rPh sb="2" eb="5">
      <t>キョウリョクシャ</t>
    </rPh>
    <phoneticPr fontId="1"/>
  </si>
  <si>
    <t>円</t>
    <rPh sb="0" eb="1">
      <t>エン</t>
    </rPh>
    <phoneticPr fontId="1"/>
  </si>
  <si>
    <t>合計</t>
    <rPh sb="0" eb="2">
      <t>ゴウケイ</t>
    </rPh>
    <phoneticPr fontId="1"/>
  </si>
  <si>
    <t>ﾁｰﾑ＝</t>
    <phoneticPr fontId="1"/>
  </si>
  <si>
    <t>×のべ</t>
    <phoneticPr fontId="1"/>
  </si>
  <si>
    <t>リレー</t>
    <phoneticPr fontId="1"/>
  </si>
  <si>
    <t>人　＝</t>
    <rPh sb="0" eb="1">
      <t>ジン</t>
    </rPh>
    <phoneticPr fontId="1"/>
  </si>
  <si>
    <t>参加料</t>
    <rPh sb="0" eb="1">
      <t>サン</t>
    </rPh>
    <rPh sb="1" eb="2">
      <t>カ</t>
    </rPh>
    <rPh sb="2" eb="3">
      <t>リョウ</t>
    </rPh>
    <phoneticPr fontId="1"/>
  </si>
  <si>
    <t>（※在住・在学・在勤のいずれかに〇をし、市町村名を入力）</t>
    <rPh sb="2" eb="4">
      <t>ザイジュウ</t>
    </rPh>
    <rPh sb="5" eb="7">
      <t>ザイガク</t>
    </rPh>
    <rPh sb="8" eb="10">
      <t>ザイキン</t>
    </rPh>
    <rPh sb="20" eb="23">
      <t>シチョウソン</t>
    </rPh>
    <rPh sb="23" eb="24">
      <t>メイ</t>
    </rPh>
    <rPh sb="25" eb="27">
      <t>ニュウリョク</t>
    </rPh>
    <phoneticPr fontId="1"/>
  </si>
  <si>
    <t>市　町　村</t>
    <rPh sb="0" eb="1">
      <t>シ</t>
    </rPh>
    <rPh sb="2" eb="3">
      <t>マチ</t>
    </rPh>
    <rPh sb="4" eb="5">
      <t>ムラ</t>
    </rPh>
    <phoneticPr fontId="1"/>
  </si>
  <si>
    <t>　　　県</t>
    <rPh sb="3" eb="4">
      <t>ケン</t>
    </rPh>
    <phoneticPr fontId="1"/>
  </si>
  <si>
    <t>在住地・在学地・在勤地</t>
    <rPh sb="0" eb="2">
      <t>ザイジュウ</t>
    </rPh>
    <rPh sb="2" eb="3">
      <t>チ</t>
    </rPh>
    <rPh sb="4" eb="6">
      <t>ザイガク</t>
    </rPh>
    <rPh sb="6" eb="7">
      <t>チ</t>
    </rPh>
    <rPh sb="8" eb="10">
      <t>ザイキン</t>
    </rPh>
    <rPh sb="10" eb="11">
      <t>チ</t>
    </rPh>
    <phoneticPr fontId="1"/>
  </si>
  <si>
    <t xml:space="preserve"> 090-8846-675</t>
    <phoneticPr fontId="1"/>
  </si>
  <si>
    <t>緊急連絡先</t>
    <rPh sb="0" eb="2">
      <t>キンキュウ</t>
    </rPh>
    <rPh sb="2" eb="5">
      <t>レンラクサキ</t>
    </rPh>
    <phoneticPr fontId="1"/>
  </si>
  <si>
    <t>皆川　和久</t>
    <rPh sb="0" eb="2">
      <t>ミナガワ</t>
    </rPh>
    <rPh sb="3" eb="5">
      <t>カズヒサ</t>
    </rPh>
    <phoneticPr fontId="1"/>
  </si>
  <si>
    <t>記載責任者名</t>
    <phoneticPr fontId="1"/>
  </si>
  <si>
    <t>本校在学生（本団体所属者）であって標記陸上競技大会に出場することを認知します。</t>
    <rPh sb="2" eb="5">
      <t>ザイガクセイ</t>
    </rPh>
    <rPh sb="6" eb="7">
      <t>ホン</t>
    </rPh>
    <rPh sb="7" eb="9">
      <t>ダンタイ</t>
    </rPh>
    <rPh sb="9" eb="11">
      <t>ショゾク</t>
    </rPh>
    <rPh sb="11" eb="12">
      <t>シャ</t>
    </rPh>
    <rPh sb="17" eb="19">
      <t>ヒョウキ</t>
    </rPh>
    <phoneticPr fontId="1"/>
  </si>
  <si>
    <t>ひらがなで</t>
    <phoneticPr fontId="1"/>
  </si>
  <si>
    <t>（学校でない場合は個人名を入力してください。）</t>
    <rPh sb="1" eb="3">
      <t>ガッコウ</t>
    </rPh>
    <rPh sb="6" eb="8">
      <t>バアイ</t>
    </rPh>
    <rPh sb="9" eb="12">
      <t>コジンメイ</t>
    </rPh>
    <rPh sb="13" eb="15">
      <t>ニュウリョク</t>
    </rPh>
    <phoneticPr fontId="1"/>
  </si>
  <si>
    <t>印</t>
    <rPh sb="0" eb="1">
      <t>イン</t>
    </rPh>
    <phoneticPr fontId="1"/>
  </si>
  <si>
    <t>石塚　貴久</t>
    <rPh sb="0" eb="2">
      <t>イシヅカ</t>
    </rPh>
    <rPh sb="3" eb="5">
      <t>タカヒサ</t>
    </rPh>
    <phoneticPr fontId="1"/>
  </si>
  <si>
    <t>校長名・代表者名</t>
    <rPh sb="4" eb="7">
      <t>ダイヒョウシャ</t>
    </rPh>
    <rPh sb="7" eb="8">
      <t>メイ</t>
    </rPh>
    <phoneticPr fontId="1"/>
  </si>
  <si>
    <t>最初の文字</t>
    <rPh sb="0" eb="2">
      <t>サイショ</t>
    </rPh>
    <rPh sb="3" eb="5">
      <t>モジ</t>
    </rPh>
    <phoneticPr fontId="1"/>
  </si>
  <si>
    <t>こ</t>
    <phoneticPr fontId="1"/>
  </si>
  <si>
    <t>（略称で入力してください。）</t>
    <rPh sb="1" eb="3">
      <t>リャクショウ</t>
    </rPh>
    <rPh sb="4" eb="6">
      <t>ニュウリョク</t>
    </rPh>
    <phoneticPr fontId="1"/>
  </si>
  <si>
    <t>越谷西高等学校</t>
    <rPh sb="0" eb="2">
      <t>コシガヤ</t>
    </rPh>
    <rPh sb="2" eb="3">
      <t>ニシ</t>
    </rPh>
    <rPh sb="3" eb="5">
      <t>コウトウ</t>
    </rPh>
    <rPh sb="5" eb="7">
      <t>ガッコウ</t>
    </rPh>
    <phoneticPr fontId="1"/>
  </si>
  <si>
    <t xml:space="preserve"> </t>
    <phoneticPr fontId="1"/>
  </si>
  <si>
    <t>学校名・団体名</t>
    <rPh sb="4" eb="6">
      <t>ダンタイ</t>
    </rPh>
    <rPh sb="6" eb="7">
      <t>メイ</t>
    </rPh>
    <phoneticPr fontId="1"/>
  </si>
  <si>
    <t>越谷市春季陸上競技記録会出場選手出場認知証明書</t>
    <rPh sb="0" eb="2">
      <t>コシガヤ</t>
    </rPh>
    <rPh sb="2" eb="3">
      <t>シ</t>
    </rPh>
    <rPh sb="3" eb="5">
      <t>シュンキ</t>
    </rPh>
    <rPh sb="5" eb="7">
      <t>リクジョウ</t>
    </rPh>
    <rPh sb="7" eb="9">
      <t>キョウギ</t>
    </rPh>
    <rPh sb="9" eb="11">
      <t>キロク</t>
    </rPh>
    <rPh sb="11" eb="12">
      <t>カイ</t>
    </rPh>
    <rPh sb="12" eb="14">
      <t>シュツジョウ</t>
    </rPh>
    <phoneticPr fontId="1"/>
  </si>
  <si>
    <t>2023年　4月11日</t>
    <rPh sb="4" eb="5">
      <t>ドシ</t>
    </rPh>
    <phoneticPr fontId="1"/>
  </si>
  <si>
    <t>女子砲丸投(4.000kg)</t>
  </si>
  <si>
    <t>中学女子砲丸投(2.721kg)</t>
  </si>
  <si>
    <t>女子走幅跳</t>
  </si>
  <si>
    <t>小学女子走幅跳</t>
  </si>
  <si>
    <t>女子棒高跳</t>
  </si>
  <si>
    <t>女子走高跳</t>
  </si>
  <si>
    <t>女子4X100mR</t>
  </si>
  <si>
    <t>小学女子4X100mR</t>
  </si>
  <si>
    <t>女子400mH(0.762m)</t>
  </si>
  <si>
    <t>女子100mH(0.840m)</t>
  </si>
  <si>
    <t>中学女子100mH(0.762m)</t>
  </si>
  <si>
    <t>女子3000m</t>
  </si>
  <si>
    <t>女子1500m</t>
  </si>
  <si>
    <t>女子800m</t>
  </si>
  <si>
    <t>女子400m</t>
  </si>
  <si>
    <t>女子200m</t>
  </si>
  <si>
    <t>女子100m</t>
  </si>
  <si>
    <t>小学女子100m</t>
  </si>
  <si>
    <t>高校男子砲丸投(6.000kg)</t>
  </si>
  <si>
    <t>中学男子砲丸投(5.000kg)</t>
  </si>
  <si>
    <t xml:space="preserve"> 男子砲丸投(7.260kg)</t>
  </si>
  <si>
    <t>男子走幅跳</t>
  </si>
  <si>
    <t>小学男子走幅跳</t>
  </si>
  <si>
    <t>男子棒高跳</t>
  </si>
  <si>
    <t>男子走高跳</t>
  </si>
  <si>
    <t>埼玉</t>
    <rPh sb="0" eb="2">
      <t>サイタマ</t>
    </rPh>
    <phoneticPr fontId="1"/>
  </si>
  <si>
    <t>27m30</t>
  </si>
  <si>
    <t>越谷市陸協</t>
  </si>
  <si>
    <t>そら</t>
  </si>
  <si>
    <t>押木</t>
  </si>
  <si>
    <t>23m04</t>
  </si>
  <si>
    <t>世界</t>
    <rPh sb="0" eb="2">
      <t>セカイ</t>
    </rPh>
    <phoneticPr fontId="1"/>
  </si>
  <si>
    <t>猪俣</t>
  </si>
  <si>
    <t>8m70</t>
  </si>
  <si>
    <t>8m05</t>
  </si>
  <si>
    <t>男子4X100mR</t>
  </si>
  <si>
    <t>小学男子4X100mR</t>
  </si>
  <si>
    <t>男子400mH(0.914m)</t>
  </si>
  <si>
    <t>心</t>
    <rPh sb="0" eb="1">
      <t>シン</t>
    </rPh>
    <phoneticPr fontId="1"/>
  </si>
  <si>
    <t>中村</t>
  </si>
  <si>
    <t>男子110mH(1.067m)</t>
  </si>
  <si>
    <t>さくら</t>
  </si>
  <si>
    <t>張</t>
  </si>
  <si>
    <t>中学男子110mH(0.914m)</t>
  </si>
  <si>
    <t>5.50.00</t>
  </si>
  <si>
    <t>すずき</t>
  </si>
  <si>
    <t>佐藤</t>
  </si>
  <si>
    <t>5.20.00</t>
  </si>
  <si>
    <t>男子3000m</t>
  </si>
  <si>
    <t>2.50.00</t>
  </si>
  <si>
    <t>2.32.25</t>
  </si>
  <si>
    <t>41m09</t>
  </si>
  <si>
    <t>かわせ</t>
  </si>
  <si>
    <t>会田</t>
    <rPh sb="0" eb="2">
      <t>アイダ</t>
    </rPh>
    <phoneticPr fontId="1"/>
  </si>
  <si>
    <t>28m09</t>
  </si>
  <si>
    <t>大佐</t>
    <rPh sb="0" eb="2">
      <t>オオサ</t>
    </rPh>
    <phoneticPr fontId="1"/>
  </si>
  <si>
    <t>高本</t>
    <rPh sb="0" eb="2">
      <t>タカモト</t>
    </rPh>
    <phoneticPr fontId="1"/>
  </si>
  <si>
    <t>12m00</t>
  </si>
  <si>
    <t>高本</t>
  </si>
  <si>
    <t>5m10</t>
  </si>
  <si>
    <t>斬</t>
    <rPh sb="0" eb="1">
      <t>キ</t>
    </rPh>
    <phoneticPr fontId="1"/>
  </si>
  <si>
    <t>関根</t>
  </si>
  <si>
    <t>男子400m</t>
  </si>
  <si>
    <t>1m80</t>
  </si>
  <si>
    <t>B</t>
  </si>
  <si>
    <t>栄華</t>
    <rPh sb="0" eb="2">
      <t>エイガ</t>
    </rPh>
    <phoneticPr fontId="1"/>
  </si>
  <si>
    <t>油本</t>
  </si>
  <si>
    <t>うえの</t>
  </si>
  <si>
    <t>中林</t>
    <rPh sb="0" eb="1">
      <t>ナカ</t>
    </rPh>
    <rPh sb="1" eb="2">
      <t>ハヤシ</t>
    </rPh>
    <phoneticPr fontId="1"/>
  </si>
  <si>
    <t>下の最初の文字をひらがなでをお忘れ無いよう記入ください。</t>
    <rPh sb="0" eb="1">
      <t>シタ</t>
    </rPh>
    <rPh sb="2" eb="4">
      <t>サイショ</t>
    </rPh>
    <rPh sb="5" eb="7">
      <t>モジ</t>
    </rPh>
    <rPh sb="15" eb="16">
      <t>ワス</t>
    </rPh>
    <rPh sb="17" eb="18">
      <t>ナ</t>
    </rPh>
    <rPh sb="21" eb="23">
      <t>キニュウ</t>
    </rPh>
    <phoneticPr fontId="1"/>
  </si>
  <si>
    <t>⑪</t>
    <phoneticPr fontId="1"/>
  </si>
  <si>
    <t>いろは</t>
  </si>
  <si>
    <t>鈴木</t>
    <rPh sb="0" eb="2">
      <t>スズキ</t>
    </rPh>
    <phoneticPr fontId="1"/>
  </si>
  <si>
    <t>男子100m</t>
  </si>
  <si>
    <t>ﾘﾚｰに複数ﾁｰﾑ申し込む場合はﾘﾚｰ分けにA,B,C表記をお願いします。</t>
    <rPh sb="4" eb="6">
      <t>フクスウ</t>
    </rPh>
    <rPh sb="9" eb="10">
      <t>モウ</t>
    </rPh>
    <rPh sb="11" eb="12">
      <t>コ</t>
    </rPh>
    <rPh sb="13" eb="15">
      <t>バアイ</t>
    </rPh>
    <rPh sb="19" eb="20">
      <t>ワ</t>
    </rPh>
    <rPh sb="27" eb="29">
      <t>ヒョウキ</t>
    </rPh>
    <rPh sb="31" eb="32">
      <t>ネガ</t>
    </rPh>
    <phoneticPr fontId="1"/>
  </si>
  <si>
    <t>⑩</t>
    <phoneticPr fontId="1"/>
  </si>
  <si>
    <t>あさひ</t>
  </si>
  <si>
    <t>和賀</t>
    <rPh sb="0" eb="2">
      <t>ワガ</t>
    </rPh>
    <phoneticPr fontId="1"/>
  </si>
  <si>
    <t>小学男子100m</t>
  </si>
  <si>
    <t>都道府県名は都道府県は抜いてください。×埼玉県　○埼玉。</t>
    <rPh sb="0" eb="4">
      <t>トドウフケン</t>
    </rPh>
    <rPh sb="4" eb="5">
      <t>メイ</t>
    </rPh>
    <rPh sb="6" eb="8">
      <t>トドウ</t>
    </rPh>
    <rPh sb="8" eb="9">
      <t>フ</t>
    </rPh>
    <rPh sb="9" eb="10">
      <t>ケン</t>
    </rPh>
    <rPh sb="11" eb="12">
      <t>ヌ</t>
    </rPh>
    <rPh sb="20" eb="23">
      <t>サイタマケン</t>
    </rPh>
    <rPh sb="25" eb="27">
      <t>サイタマ</t>
    </rPh>
    <phoneticPr fontId="1"/>
  </si>
  <si>
    <t>⑨</t>
    <phoneticPr fontId="1"/>
  </si>
  <si>
    <t>A</t>
  </si>
  <si>
    <t>徳</t>
    <rPh sb="0" eb="1">
      <t>トク</t>
    </rPh>
    <phoneticPr fontId="1"/>
  </si>
  <si>
    <t>諸井</t>
  </si>
  <si>
    <t>種目</t>
    <rPh sb="0" eb="2">
      <t>シュモク</t>
    </rPh>
    <phoneticPr fontId="1"/>
  </si>
  <si>
    <t>ｺｰﾄﾞ</t>
  </si>
  <si>
    <t>最高記録はﾌｨｰﾙﾄﾞはｍで入力ください。5ｍ18　30ｍ18等で。</t>
    <rPh sb="0" eb="2">
      <t>サイコウ</t>
    </rPh>
    <rPh sb="2" eb="4">
      <t>キロク</t>
    </rPh>
    <rPh sb="14" eb="16">
      <t>ニュウリョク</t>
    </rPh>
    <rPh sb="31" eb="32">
      <t>トウ</t>
    </rPh>
    <phoneticPr fontId="1"/>
  </si>
  <si>
    <t>⑧</t>
    <phoneticPr fontId="1"/>
  </si>
  <si>
    <t>剛</t>
    <rPh sb="0" eb="1">
      <t>ツヨシ</t>
    </rPh>
    <phoneticPr fontId="1"/>
  </si>
  <si>
    <t>髙塚</t>
  </si>
  <si>
    <t>最高記録はﾄﾗｯｸは.で入力ください。10.58　3.16.58等で。</t>
    <rPh sb="0" eb="2">
      <t>サイコウ</t>
    </rPh>
    <rPh sb="2" eb="4">
      <t>キロク</t>
    </rPh>
    <rPh sb="12" eb="14">
      <t>ニュウリョク</t>
    </rPh>
    <rPh sb="32" eb="33">
      <t>トウ</t>
    </rPh>
    <phoneticPr fontId="1"/>
  </si>
  <si>
    <t>⑦</t>
    <phoneticPr fontId="1"/>
  </si>
  <si>
    <t>ちから</t>
  </si>
  <si>
    <t>盛山</t>
  </si>
  <si>
    <t>女子リレー</t>
    <rPh sb="0" eb="2">
      <t>ジョシ</t>
    </rPh>
    <phoneticPr fontId="1"/>
  </si>
  <si>
    <t>種目コードは、小学、一般、中学、高校を間違えないよう注意。</t>
    <rPh sb="0" eb="2">
      <t>シュモク</t>
    </rPh>
    <rPh sb="7" eb="9">
      <t>ショウガク</t>
    </rPh>
    <rPh sb="10" eb="12">
      <t>イッパン</t>
    </rPh>
    <rPh sb="13" eb="15">
      <t>チュウガク</t>
    </rPh>
    <rPh sb="16" eb="18">
      <t>コウコウ</t>
    </rPh>
    <rPh sb="19" eb="21">
      <t>マチガ</t>
    </rPh>
    <rPh sb="26" eb="28">
      <t>チュウイ</t>
    </rPh>
    <phoneticPr fontId="1"/>
  </si>
  <si>
    <t>⑥</t>
    <phoneticPr fontId="1"/>
  </si>
  <si>
    <t>貴</t>
    <rPh sb="0" eb="1">
      <t>タカシ</t>
    </rPh>
    <phoneticPr fontId="1"/>
  </si>
  <si>
    <t>石倉</t>
  </si>
  <si>
    <t>男子リレー</t>
    <rPh sb="0" eb="2">
      <t>ダンシ</t>
    </rPh>
    <phoneticPr fontId="1"/>
  </si>
  <si>
    <t>学年は数字だけでお願いします。</t>
    <rPh sb="0" eb="2">
      <t>ガクネン</t>
    </rPh>
    <rPh sb="3" eb="5">
      <t>スウジ</t>
    </rPh>
    <rPh sb="9" eb="10">
      <t>ネガ</t>
    </rPh>
    <phoneticPr fontId="1"/>
  </si>
  <si>
    <t>⑤</t>
    <phoneticPr fontId="1"/>
  </si>
  <si>
    <t>1.07.90</t>
  </si>
  <si>
    <t>女子</t>
    <rPh sb="0" eb="2">
      <t>ジョシ</t>
    </rPh>
    <phoneticPr fontId="1"/>
  </si>
  <si>
    <t>学校団体名は○○中○○高○○大と記載してください。"学"抜きで</t>
    <rPh sb="0" eb="2">
      <t>ガッコウ</t>
    </rPh>
    <rPh sb="2" eb="5">
      <t>ダンタイメイ</t>
    </rPh>
    <rPh sb="8" eb="9">
      <t>チュウ</t>
    </rPh>
    <rPh sb="11" eb="12">
      <t>コウ</t>
    </rPh>
    <rPh sb="14" eb="15">
      <t>ダイ</t>
    </rPh>
    <rPh sb="16" eb="18">
      <t>キサイ</t>
    </rPh>
    <rPh sb="26" eb="27">
      <t>ガク</t>
    </rPh>
    <rPh sb="28" eb="29">
      <t>ヌ</t>
    </rPh>
    <phoneticPr fontId="1"/>
  </si>
  <si>
    <t>④</t>
    <phoneticPr fontId="1"/>
  </si>
  <si>
    <t>男子</t>
    <rPh sb="0" eb="2">
      <t>ダンシ</t>
    </rPh>
    <phoneticPr fontId="1"/>
  </si>
  <si>
    <t>ﾅﾝﾊﾞｰは5桁までとなります。</t>
    <rPh sb="7" eb="8">
      <t>ケタ</t>
    </rPh>
    <phoneticPr fontId="1"/>
  </si>
  <si>
    <t>③</t>
    <phoneticPr fontId="1"/>
  </si>
  <si>
    <t>性別コード</t>
    <rPh sb="0" eb="2">
      <t>セイベツ</t>
    </rPh>
    <phoneticPr fontId="1"/>
  </si>
  <si>
    <t>リレーの性コードは、間違いの無いように 男子は3､女子は4です。</t>
    <rPh sb="4" eb="5">
      <t>セイ</t>
    </rPh>
    <rPh sb="10" eb="12">
      <t>マチガ</t>
    </rPh>
    <rPh sb="14" eb="15">
      <t>ナ</t>
    </rPh>
    <rPh sb="20" eb="22">
      <t>ダンシ</t>
    </rPh>
    <rPh sb="25" eb="27">
      <t>ジョシ</t>
    </rPh>
    <phoneticPr fontId="1"/>
  </si>
  <si>
    <t>②</t>
    <phoneticPr fontId="1"/>
  </si>
  <si>
    <t>2.10.05</t>
  </si>
  <si>
    <t>小学1 中学2 高校3 一般4</t>
    <rPh sb="0" eb="2">
      <t>ショウガク</t>
    </rPh>
    <rPh sb="4" eb="6">
      <t>チュウガク</t>
    </rPh>
    <phoneticPr fontId="1"/>
  </si>
  <si>
    <t>参加団体コードは必ず入力ください。</t>
    <rPh sb="0" eb="2">
      <t>サンカ</t>
    </rPh>
    <rPh sb="2" eb="4">
      <t>ダンタイ</t>
    </rPh>
    <rPh sb="8" eb="9">
      <t>カナラ</t>
    </rPh>
    <rPh sb="10" eb="12">
      <t>ニュウリョク</t>
    </rPh>
    <phoneticPr fontId="1"/>
  </si>
  <si>
    <t>①</t>
    <phoneticPr fontId="1"/>
  </si>
  <si>
    <t>越谷市陸協</t>
    <rPh sb="0" eb="3">
      <t>コシガヤシ</t>
    </rPh>
    <rPh sb="3" eb="4">
      <t>リク</t>
    </rPh>
    <rPh sb="4" eb="5">
      <t>キョウ</t>
    </rPh>
    <phoneticPr fontId="1"/>
  </si>
  <si>
    <t>　　　↑</t>
    <phoneticPr fontId="1"/>
  </si>
  <si>
    <t>入力注意事項</t>
    <rPh sb="0" eb="2">
      <t>ニュウリョク</t>
    </rPh>
    <rPh sb="2" eb="4">
      <t>チュウイ</t>
    </rPh>
    <rPh sb="4" eb="6">
      <t>ジコウ</t>
    </rPh>
    <phoneticPr fontId="1"/>
  </si>
  <si>
    <t>ﾘﾚｰ分</t>
    <rPh sb="3" eb="4">
      <t>ワ</t>
    </rPh>
    <phoneticPr fontId="1"/>
  </si>
  <si>
    <t>都道府県名</t>
    <rPh sb="0" eb="4">
      <t>トドウフケン</t>
    </rPh>
    <rPh sb="4" eb="5">
      <t>メイ</t>
    </rPh>
    <phoneticPr fontId="1"/>
  </si>
  <si>
    <t>最高記録</t>
    <rPh sb="0" eb="2">
      <t>サイコウ</t>
    </rPh>
    <rPh sb="2" eb="4">
      <t>キロク</t>
    </rPh>
    <phoneticPr fontId="1"/>
  </si>
  <si>
    <t>出場種目ｺｰﾄﾞ</t>
    <rPh sb="0" eb="2">
      <t>シュツジョウ</t>
    </rPh>
    <rPh sb="2" eb="4">
      <t>シュモク</t>
    </rPh>
    <phoneticPr fontId="1"/>
  </si>
  <si>
    <t>学年</t>
    <rPh sb="0" eb="2">
      <t>ガクネン</t>
    </rPh>
    <phoneticPr fontId="1"/>
  </si>
  <si>
    <t>学校・団体名</t>
    <rPh sb="0" eb="2">
      <t>ガッコウ</t>
    </rPh>
    <rPh sb="3" eb="5">
      <t>ダンタイ</t>
    </rPh>
    <rPh sb="5" eb="6">
      <t>メイ</t>
    </rPh>
    <phoneticPr fontId="1"/>
  </si>
  <si>
    <t>名</t>
    <rPh sb="0" eb="1">
      <t>メイ</t>
    </rPh>
    <phoneticPr fontId="1"/>
  </si>
  <si>
    <t>氏</t>
    <rPh sb="0" eb="1">
      <t>シ</t>
    </rPh>
    <phoneticPr fontId="1"/>
  </si>
  <si>
    <t>ﾅﾝﾊﾞｰ</t>
    <phoneticPr fontId="1"/>
  </si>
  <si>
    <t>性ｺｰﾄﾞ</t>
    <rPh sb="0" eb="1">
      <t>セイ</t>
    </rPh>
    <phoneticPr fontId="1"/>
  </si>
  <si>
    <t>競技者ｺｰﾄﾞ</t>
    <rPh sb="0" eb="3">
      <t>キョウギシャ</t>
    </rPh>
    <phoneticPr fontId="1"/>
  </si>
  <si>
    <t>参加団体コード</t>
    <rPh sb="0" eb="2">
      <t>サンカ</t>
    </rPh>
    <rPh sb="2" eb="4">
      <t>ダンタイ</t>
    </rPh>
    <phoneticPr fontId="1"/>
  </si>
  <si>
    <t>朝日</t>
    <rPh sb="0" eb="2">
      <t>アサヒ</t>
    </rPh>
    <phoneticPr fontId="1"/>
  </si>
  <si>
    <t>中学男子100m</t>
    <rPh sb="0" eb="2">
      <t>チュウガク</t>
    </rPh>
    <rPh sb="2" eb="4">
      <t>ダンシ</t>
    </rPh>
    <phoneticPr fontId="9"/>
  </si>
  <si>
    <t>男子200m</t>
    <rPh sb="0" eb="2">
      <t>ダンシ</t>
    </rPh>
    <phoneticPr fontId="9"/>
  </si>
  <si>
    <t>小学男子800m</t>
    <rPh sb="0" eb="2">
      <t>ショウガク</t>
    </rPh>
    <phoneticPr fontId="2"/>
  </si>
  <si>
    <t>男子800m</t>
  </si>
  <si>
    <t>男子1500m</t>
    <rPh sb="0" eb="1">
      <t>ダン</t>
    </rPh>
    <phoneticPr fontId="9"/>
  </si>
  <si>
    <t>中学男子4X100mR</t>
    <rPh sb="0" eb="2">
      <t>チュウガク</t>
    </rPh>
    <phoneticPr fontId="2"/>
  </si>
  <si>
    <t>小学男子走高跳</t>
    <rPh sb="0" eb="2">
      <t>ショウガク</t>
    </rPh>
    <phoneticPr fontId="2"/>
  </si>
  <si>
    <t>中学男子走高跳</t>
    <rPh sb="0" eb="2">
      <t>チュウガク</t>
    </rPh>
    <phoneticPr fontId="2"/>
  </si>
  <si>
    <t>中学男子棒高跳</t>
    <rPh sb="0" eb="2">
      <t>チュウガク</t>
    </rPh>
    <phoneticPr fontId="2"/>
  </si>
  <si>
    <t>中学男子走幅跳</t>
    <rPh sb="0" eb="2">
      <t>チュウガク</t>
    </rPh>
    <phoneticPr fontId="2"/>
  </si>
  <si>
    <t>男子円盤投(2.000kg)</t>
    <rPh sb="0" eb="2">
      <t>ダンシ</t>
    </rPh>
    <rPh sb="2" eb="5">
      <t>エンバンナ</t>
    </rPh>
    <phoneticPr fontId="2"/>
  </si>
  <si>
    <t>中学男子円盤投(1.500kg)</t>
    <rPh sb="0" eb="2">
      <t>チュウガク</t>
    </rPh>
    <rPh sb="2" eb="4">
      <t>ダンシ</t>
    </rPh>
    <rPh sb="4" eb="7">
      <t>エンバンナ</t>
    </rPh>
    <phoneticPr fontId="2"/>
  </si>
  <si>
    <t>高校男子円盤投(1.750kg)</t>
    <rPh sb="0" eb="2">
      <t>コウコウ</t>
    </rPh>
    <rPh sb="2" eb="4">
      <t>ダンシ</t>
    </rPh>
    <rPh sb="4" eb="7">
      <t>エンバンナ</t>
    </rPh>
    <phoneticPr fontId="2"/>
  </si>
  <si>
    <t>小学男子ｼﾞｬﾍﾞﾘｯｸｽﾛｰ</t>
    <rPh sb="0" eb="2">
      <t>ショウガク</t>
    </rPh>
    <rPh sb="2" eb="4">
      <t>ダンシ</t>
    </rPh>
    <phoneticPr fontId="2"/>
  </si>
  <si>
    <t>男子やり投(0.800kg)</t>
    <rPh sb="4" eb="5">
      <t>ナ</t>
    </rPh>
    <phoneticPr fontId="2"/>
  </si>
  <si>
    <t>中学女子100m</t>
    <rPh sb="0" eb="2">
      <t>チュウガク</t>
    </rPh>
    <phoneticPr fontId="2"/>
  </si>
  <si>
    <t>小学女子800m</t>
    <rPh sb="0" eb="2">
      <t>ショウガク</t>
    </rPh>
    <phoneticPr fontId="2"/>
  </si>
  <si>
    <t>中学女子4X100mR</t>
    <rPh sb="0" eb="2">
      <t>チュウガク</t>
    </rPh>
    <phoneticPr fontId="2"/>
  </si>
  <si>
    <t>小学女子走高跳</t>
    <rPh sb="0" eb="2">
      <t>ショウガク</t>
    </rPh>
    <phoneticPr fontId="2"/>
  </si>
  <si>
    <t>中学女子走高跳</t>
    <rPh sb="0" eb="2">
      <t>チュウガク</t>
    </rPh>
    <phoneticPr fontId="2"/>
  </si>
  <si>
    <t>中学女子棒高跳</t>
    <rPh sb="0" eb="2">
      <t>チュウガク</t>
    </rPh>
    <phoneticPr fontId="2"/>
  </si>
  <si>
    <t>中学女子走幅跳</t>
    <rPh sb="0" eb="2">
      <t>チュウガク</t>
    </rPh>
    <phoneticPr fontId="2"/>
  </si>
  <si>
    <t>女子円盤投(1.000kg)</t>
    <rPh sb="0" eb="2">
      <t>ジョシ</t>
    </rPh>
    <rPh sb="2" eb="4">
      <t>エンバン</t>
    </rPh>
    <rPh sb="4" eb="5">
      <t>ナ</t>
    </rPh>
    <phoneticPr fontId="2"/>
  </si>
  <si>
    <t>中学女子円盤投(1.000kg)</t>
    <rPh sb="0" eb="2">
      <t>チュウガク</t>
    </rPh>
    <rPh sb="2" eb="4">
      <t>ジョシ</t>
    </rPh>
    <rPh sb="4" eb="6">
      <t>エンバン</t>
    </rPh>
    <rPh sb="6" eb="7">
      <t>ナ</t>
    </rPh>
    <phoneticPr fontId="2"/>
  </si>
  <si>
    <t>小学女子ｼﾞｬﾍﾞﾘｯｸｽﾛｰ</t>
    <rPh sb="0" eb="2">
      <t>ショウガク</t>
    </rPh>
    <rPh sb="2" eb="4">
      <t>ジョシ</t>
    </rPh>
    <phoneticPr fontId="2"/>
  </si>
  <si>
    <t>女子やり投(0.600kg)</t>
    <rPh sb="4" eb="5">
      <t>ナ</t>
    </rPh>
    <phoneticPr fontId="2"/>
  </si>
  <si>
    <t>10.55.87</t>
    <phoneticPr fontId="1"/>
  </si>
  <si>
    <t>　　　　　　2026年　第22回越谷市陸上競技記録会参加申込書　</t>
    <rPh sb="10" eb="11">
      <t>ネン</t>
    </rPh>
    <rPh sb="12" eb="13">
      <t>ダイ</t>
    </rPh>
    <rPh sb="15" eb="16">
      <t>カイ</t>
    </rPh>
    <rPh sb="16" eb="18">
      <t>コシガヤ</t>
    </rPh>
    <rPh sb="18" eb="19">
      <t>シ</t>
    </rPh>
    <rPh sb="19" eb="21">
      <t>リクジョウ</t>
    </rPh>
    <rPh sb="21" eb="23">
      <t>キョウギ</t>
    </rPh>
    <rPh sb="23" eb="26">
      <t>キロクカイ</t>
    </rPh>
    <rPh sb="26" eb="28">
      <t>サンカ</t>
    </rPh>
    <rPh sb="28" eb="31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</si>
</sst>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.05000000000000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b/>
      <sz val="10.050000000000001"/>
      <name val="ＭＳ 明朝"/>
      <family val="1"/>
      <charset val="128"/>
    </font>
    <font>
      <b/>
      <sz val="18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8"/>
      </bottom>
      <diagonal/>
    </border>
    <border>
      <left style="thick">
        <color indexed="8"/>
      </left>
      <right/>
      <top style="thin">
        <color indexed="8"/>
      </top>
      <bottom style="thick">
        <color indexed="8"/>
      </bottom>
      <diagonal/>
    </border>
    <border>
      <left/>
      <right style="thick">
        <color indexed="8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/>
      <top/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ck">
        <color indexed="8"/>
      </left>
      <right/>
      <top/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/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8"/>
      </left>
      <right style="thick">
        <color indexed="8"/>
      </right>
      <top style="double">
        <color indexed="8"/>
      </top>
      <bottom/>
      <diagonal/>
    </border>
    <border>
      <left style="thick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7" fillId="0" borderId="0" applyFont="0" applyFill="0" applyBorder="0" applyAlignment="0" applyProtection="0"/>
  </cellStyleXfs>
  <cellXfs count="1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49" fontId="0" fillId="0" borderId="0" xfId="0" applyNumberFormat="1"/>
    <xf numFmtId="0" fontId="0" fillId="0" borderId="0" xfId="0" applyAlignment="1">
      <alignment horizontal="left"/>
    </xf>
    <xf numFmtId="0" fontId="4" fillId="2" borderId="6" xfId="0" applyFont="1" applyFill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0" xfId="0" applyFont="1" applyAlignment="1">
      <alignment horizontal="right" vertical="center" shrinkToFit="1"/>
    </xf>
    <xf numFmtId="49" fontId="6" fillId="0" borderId="0" xfId="0" applyNumberFormat="1" applyFont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6" fillId="0" borderId="0" xfId="0" applyFont="1"/>
    <xf numFmtId="0" fontId="6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right" vertical="center"/>
    </xf>
    <xf numFmtId="0" fontId="6" fillId="0" borderId="6" xfId="0" applyFont="1" applyBorder="1"/>
    <xf numFmtId="38" fontId="6" fillId="0" borderId="6" xfId="1" applyFont="1" applyBorder="1" applyAlignment="1">
      <alignment horizontal="right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8" fillId="0" borderId="0" xfId="0" applyFont="1"/>
    <xf numFmtId="0" fontId="4" fillId="0" borderId="6" xfId="0" applyFont="1" applyBorder="1" applyAlignment="1">
      <alignment vertical="center" shrinkToFit="1"/>
    </xf>
    <xf numFmtId="0" fontId="4" fillId="2" borderId="6" xfId="0" applyFont="1" applyFill="1" applyBorder="1" applyAlignment="1">
      <alignment horizontal="righ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shrinkToFit="1"/>
    </xf>
    <xf numFmtId="49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49" fontId="4" fillId="2" borderId="6" xfId="0" applyNumberFormat="1" applyFont="1" applyFill="1" applyBorder="1" applyAlignment="1">
      <alignment horizontal="center"/>
    </xf>
    <xf numFmtId="0" fontId="4" fillId="2" borderId="0" xfId="0" applyFont="1" applyFill="1" applyAlignment="1">
      <alignment vertical="center"/>
    </xf>
    <xf numFmtId="0" fontId="0" fillId="0" borderId="8" xfId="0" applyBorder="1"/>
    <xf numFmtId="49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/>
    <xf numFmtId="49" fontId="0" fillId="0" borderId="1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 shrinkToFit="1"/>
    </xf>
    <xf numFmtId="0" fontId="0" fillId="3" borderId="22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 shrinkToFit="1"/>
    </xf>
    <xf numFmtId="0" fontId="0" fillId="3" borderId="24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 shrinkToFit="1"/>
    </xf>
    <xf numFmtId="0" fontId="0" fillId="3" borderId="26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 shrinkToFit="1"/>
    </xf>
    <xf numFmtId="0" fontId="0" fillId="0" borderId="29" xfId="0" applyBorder="1" applyAlignment="1">
      <alignment horizontal="center"/>
    </xf>
    <xf numFmtId="0" fontId="0" fillId="5" borderId="0" xfId="0" applyFill="1" applyAlignment="1">
      <alignment horizontal="center" vertical="center" shrinkToFit="1"/>
    </xf>
    <xf numFmtId="0" fontId="0" fillId="6" borderId="0" xfId="0" applyFill="1" applyAlignment="1">
      <alignment horizontal="center" vertical="center" shrinkToFit="1"/>
    </xf>
    <xf numFmtId="0" fontId="0" fillId="0" borderId="23" xfId="0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30" xfId="0" applyBorder="1" applyAlignment="1">
      <alignment horizontal="center" vertical="center" shrinkToFit="1"/>
    </xf>
    <xf numFmtId="0" fontId="0" fillId="3" borderId="31" xfId="0" applyFill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3" borderId="33" xfId="0" applyFont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6" borderId="34" xfId="0" applyFill="1" applyBorder="1"/>
    <xf numFmtId="0" fontId="0" fillId="6" borderId="35" xfId="0" applyFill="1" applyBorder="1"/>
    <xf numFmtId="0" fontId="0" fillId="0" borderId="36" xfId="0" applyBorder="1" applyAlignment="1">
      <alignment horizontal="center"/>
    </xf>
    <xf numFmtId="0" fontId="0" fillId="6" borderId="37" xfId="0" applyFill="1" applyBorder="1"/>
    <xf numFmtId="49" fontId="0" fillId="0" borderId="40" xfId="0" applyNumberForma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2" borderId="44" xfId="0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3" borderId="45" xfId="0" applyFont="1" applyFill="1" applyBorder="1" applyAlignment="1">
      <alignment horizontal="center"/>
    </xf>
    <xf numFmtId="49" fontId="9" fillId="3" borderId="46" xfId="0" applyNumberFormat="1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 shrinkToFit="1"/>
    </xf>
    <xf numFmtId="0" fontId="9" fillId="2" borderId="47" xfId="0" applyFont="1" applyFill="1" applyBorder="1" applyAlignment="1">
      <alignment horizontal="center" vertical="center"/>
    </xf>
    <xf numFmtId="0" fontId="9" fillId="2" borderId="47" xfId="0" applyFont="1" applyFill="1" applyBorder="1" applyAlignment="1">
      <alignment horizontal="center" vertical="center" shrinkToFit="1"/>
    </xf>
    <xf numFmtId="0" fontId="9" fillId="2" borderId="48" xfId="0" applyFont="1" applyFill="1" applyBorder="1" applyAlignment="1">
      <alignment horizontal="center" vertical="center"/>
    </xf>
    <xf numFmtId="0" fontId="9" fillId="2" borderId="49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4" borderId="50" xfId="0" applyFill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 wrapText="1"/>
    </xf>
    <xf numFmtId="0" fontId="4" fillId="2" borderId="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left"/>
    </xf>
    <xf numFmtId="0" fontId="4" fillId="0" borderId="0" xfId="0" applyFont="1" applyAlignment="1">
      <alignment horizontal="right" vertical="center"/>
    </xf>
    <xf numFmtId="0" fontId="0" fillId="2" borderId="6" xfId="0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38" fontId="6" fillId="0" borderId="6" xfId="1" applyFont="1" applyBorder="1" applyAlignment="1">
      <alignment horizontal="center"/>
    </xf>
    <xf numFmtId="38" fontId="6" fillId="0" borderId="7" xfId="1" applyFont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0" fillId="6" borderId="39" xfId="0" applyFill="1" applyBorder="1" applyAlignment="1">
      <alignment horizontal="center"/>
    </xf>
    <xf numFmtId="0" fontId="0" fillId="6" borderId="38" xfId="0" applyFill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116</xdr:row>
      <xdr:rowOff>45720</xdr:rowOff>
    </xdr:from>
    <xdr:to>
      <xdr:col>12</xdr:col>
      <xdr:colOff>502920</xdr:colOff>
      <xdr:row>117</xdr:row>
      <xdr:rowOff>144780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340F1A35-C953-4014-BFD3-AB6AEA11F77A}"/>
            </a:ext>
          </a:extLst>
        </xdr:cNvPr>
        <xdr:cNvSpPr/>
      </xdr:nvSpPr>
      <xdr:spPr>
        <a:xfrm>
          <a:off x="7505700" y="17724120"/>
          <a:ext cx="312420" cy="25146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968D-64C3-418B-BFCB-5CF1DF445C57}">
  <dimension ref="B1:T126"/>
  <sheetViews>
    <sheetView tabSelected="1" view="pageBreakPreview" zoomScaleNormal="100" zoomScaleSheetLayoutView="100" workbookViewId="0">
      <selection activeCell="B2" sqref="B2:B4"/>
    </sheetView>
  </sheetViews>
  <sheetFormatPr defaultRowHeight="12" x14ac:dyDescent="0.15"/>
  <cols>
    <col min="1" max="1" width="1.33203125" customWidth="1"/>
    <col min="2" max="2" width="5.109375" customWidth="1"/>
    <col min="3" max="3" width="20.109375" customWidth="1"/>
    <col min="4" max="4" width="1" customWidth="1"/>
    <col min="5" max="5" width="11.88671875" bestFit="1" customWidth="1"/>
    <col min="6" max="6" width="7.6640625" bestFit="1" customWidth="1"/>
    <col min="7" max="7" width="6.5546875" customWidth="1"/>
    <col min="8" max="9" width="10" customWidth="1"/>
    <col min="10" max="10" width="11.33203125" customWidth="1"/>
    <col min="11" max="11" width="6.109375" customWidth="1"/>
    <col min="12" max="12" width="8.33203125" customWidth="1"/>
    <col min="13" max="13" width="8.5546875" customWidth="1"/>
    <col min="14" max="14" width="10.5546875" customWidth="1"/>
    <col min="15" max="15" width="6.109375" customWidth="1"/>
    <col min="16" max="16" width="26" bestFit="1" customWidth="1"/>
  </cols>
  <sheetData>
    <row r="1" spans="2:20" s="95" customFormat="1" ht="21" customHeight="1" x14ac:dyDescent="0.25">
      <c r="B1" s="96" t="s">
        <v>206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</row>
    <row r="2" spans="2:20" ht="6" customHeight="1" thickBot="1" x14ac:dyDescent="0.2">
      <c r="B2" s="97"/>
      <c r="N2" s="10"/>
    </row>
    <row r="3" spans="2:20" s="85" customFormat="1" ht="13.2" thickTop="1" thickBot="1" x14ac:dyDescent="0.2">
      <c r="B3" s="97"/>
      <c r="C3" s="94" t="s">
        <v>177</v>
      </c>
      <c r="D3" s="93"/>
      <c r="E3" s="74" t="s">
        <v>176</v>
      </c>
      <c r="F3" s="89" t="s">
        <v>175</v>
      </c>
      <c r="G3" s="89" t="s">
        <v>174</v>
      </c>
      <c r="H3" s="92" t="s">
        <v>173</v>
      </c>
      <c r="I3" s="91" t="s">
        <v>172</v>
      </c>
      <c r="J3" s="90" t="s">
        <v>171</v>
      </c>
      <c r="K3" s="89" t="s">
        <v>170</v>
      </c>
      <c r="L3" s="88" t="s">
        <v>169</v>
      </c>
      <c r="M3" s="88" t="s">
        <v>168</v>
      </c>
      <c r="N3" s="87" t="s">
        <v>167</v>
      </c>
      <c r="O3" s="86" t="s">
        <v>166</v>
      </c>
    </row>
    <row r="4" spans="2:20" ht="12" customHeight="1" thickTop="1" thickBot="1" x14ac:dyDescent="0.2">
      <c r="B4" s="97"/>
      <c r="C4" s="84">
        <v>4</v>
      </c>
      <c r="D4" s="5"/>
      <c r="E4" s="72">
        <v>1</v>
      </c>
      <c r="F4" s="82">
        <v>1</v>
      </c>
      <c r="G4" s="82">
        <v>2553</v>
      </c>
      <c r="H4" s="81" t="s">
        <v>115</v>
      </c>
      <c r="I4" s="83" t="s">
        <v>114</v>
      </c>
      <c r="J4" s="82" t="s">
        <v>74</v>
      </c>
      <c r="K4" s="82">
        <v>3</v>
      </c>
      <c r="L4" s="81">
        <v>2</v>
      </c>
      <c r="M4" s="81">
        <v>11.09</v>
      </c>
      <c r="N4" s="80" t="s">
        <v>72</v>
      </c>
      <c r="O4" s="47"/>
      <c r="P4" s="65" t="str">
        <f t="shared" ref="P4:P51" si="0">IF(L4=0," ",VLOOKUP(L4,$B$14:$C$83,2))</f>
        <v>男子100m</v>
      </c>
      <c r="Q4" t="s">
        <v>165</v>
      </c>
    </row>
    <row r="5" spans="2:20" ht="12" customHeight="1" x14ac:dyDescent="0.15">
      <c r="C5" t="s">
        <v>164</v>
      </c>
      <c r="D5" s="5"/>
      <c r="E5" s="53">
        <v>2</v>
      </c>
      <c r="F5" s="51">
        <v>1</v>
      </c>
      <c r="G5" s="51">
        <v>2551</v>
      </c>
      <c r="H5" s="61" t="s">
        <v>124</v>
      </c>
      <c r="I5" s="62" t="s">
        <v>178</v>
      </c>
      <c r="J5" s="51" t="s">
        <v>163</v>
      </c>
      <c r="K5" s="51">
        <v>3</v>
      </c>
      <c r="L5" s="61">
        <v>6</v>
      </c>
      <c r="M5" s="61">
        <v>51.25</v>
      </c>
      <c r="N5" s="69" t="s">
        <v>72</v>
      </c>
      <c r="O5" s="47"/>
      <c r="P5" s="65" t="str">
        <f t="shared" si="0"/>
        <v>男子400m</v>
      </c>
      <c r="Q5" s="21" t="s">
        <v>162</v>
      </c>
      <c r="R5" t="s">
        <v>161</v>
      </c>
    </row>
    <row r="6" spans="2:20" ht="12" customHeight="1" thickBot="1" x14ac:dyDescent="0.2">
      <c r="B6" s="97" t="s">
        <v>160</v>
      </c>
      <c r="C6" s="97"/>
      <c r="D6" s="5"/>
      <c r="E6" s="53">
        <v>3</v>
      </c>
      <c r="F6" s="51">
        <v>1</v>
      </c>
      <c r="G6" s="51">
        <v>2554</v>
      </c>
      <c r="H6" s="61" t="s">
        <v>113</v>
      </c>
      <c r="I6" s="62" t="s">
        <v>112</v>
      </c>
      <c r="J6" s="51" t="s">
        <v>74</v>
      </c>
      <c r="K6" s="51">
        <v>2</v>
      </c>
      <c r="L6" s="61">
        <v>9</v>
      </c>
      <c r="M6" s="61" t="s">
        <v>159</v>
      </c>
      <c r="N6" s="69" t="s">
        <v>72</v>
      </c>
      <c r="O6" s="47"/>
      <c r="P6" s="65" t="str">
        <f t="shared" si="0"/>
        <v>男子800m</v>
      </c>
      <c r="Q6" s="21" t="s">
        <v>158</v>
      </c>
      <c r="R6" t="s">
        <v>157</v>
      </c>
    </row>
    <row r="7" spans="2:20" ht="12" customHeight="1" thickTop="1" x14ac:dyDescent="0.15">
      <c r="B7" s="108" t="s">
        <v>156</v>
      </c>
      <c r="C7" s="109"/>
      <c r="D7" s="5"/>
      <c r="E7" s="53">
        <v>4</v>
      </c>
      <c r="F7" s="51">
        <v>1</v>
      </c>
      <c r="G7" s="51">
        <v>2552</v>
      </c>
      <c r="H7" s="61" t="s">
        <v>119</v>
      </c>
      <c r="I7" s="62" t="s">
        <v>118</v>
      </c>
      <c r="J7" s="51" t="s">
        <v>74</v>
      </c>
      <c r="K7" s="51">
        <v>1</v>
      </c>
      <c r="L7" s="61">
        <v>13</v>
      </c>
      <c r="M7" s="61" t="s">
        <v>205</v>
      </c>
      <c r="N7" s="69" t="s">
        <v>72</v>
      </c>
      <c r="O7" s="47"/>
      <c r="P7" s="65" t="str">
        <f t="shared" si="0"/>
        <v>男子3000m</v>
      </c>
      <c r="Q7" s="21" t="s">
        <v>155</v>
      </c>
      <c r="R7" t="s">
        <v>154</v>
      </c>
    </row>
    <row r="8" spans="2:20" ht="12" customHeight="1" x14ac:dyDescent="0.15">
      <c r="B8" s="79">
        <v>1</v>
      </c>
      <c r="C8" s="78" t="s">
        <v>153</v>
      </c>
      <c r="D8" s="5"/>
      <c r="E8" s="53">
        <v>5</v>
      </c>
      <c r="F8" s="51">
        <v>1</v>
      </c>
      <c r="G8" s="51">
        <v>2551</v>
      </c>
      <c r="H8" s="61" t="s">
        <v>124</v>
      </c>
      <c r="I8" s="62" t="s">
        <v>178</v>
      </c>
      <c r="J8" s="51" t="s">
        <v>74</v>
      </c>
      <c r="K8" s="51">
        <v>3</v>
      </c>
      <c r="L8" s="61">
        <v>6</v>
      </c>
      <c r="M8" s="61">
        <v>58.11</v>
      </c>
      <c r="N8" s="69" t="s">
        <v>72</v>
      </c>
      <c r="O8" s="47"/>
      <c r="P8" s="65" t="str">
        <f t="shared" si="0"/>
        <v>男子400m</v>
      </c>
      <c r="Q8" s="21" t="s">
        <v>152</v>
      </c>
      <c r="R8" t="s">
        <v>151</v>
      </c>
    </row>
    <row r="9" spans="2:20" ht="12" customHeight="1" x14ac:dyDescent="0.15">
      <c r="B9" s="79">
        <v>2</v>
      </c>
      <c r="C9" s="78" t="s">
        <v>150</v>
      </c>
      <c r="D9" s="5"/>
      <c r="E9" s="53">
        <v>6</v>
      </c>
      <c r="F9" s="51">
        <v>1</v>
      </c>
      <c r="G9" s="51">
        <v>2554</v>
      </c>
      <c r="H9" s="61" t="s">
        <v>113</v>
      </c>
      <c r="I9" s="62" t="s">
        <v>112</v>
      </c>
      <c r="J9" s="51" t="s">
        <v>74</v>
      </c>
      <c r="K9" s="51">
        <v>2</v>
      </c>
      <c r="L9" s="61">
        <v>6</v>
      </c>
      <c r="M9" s="61" t="s">
        <v>149</v>
      </c>
      <c r="N9" s="69" t="s">
        <v>72</v>
      </c>
      <c r="O9" s="47"/>
      <c r="P9" s="65" t="str">
        <f t="shared" si="0"/>
        <v>男子400m</v>
      </c>
      <c r="Q9" s="21" t="s">
        <v>148</v>
      </c>
      <c r="R9" t="s">
        <v>147</v>
      </c>
    </row>
    <row r="10" spans="2:20" ht="12" customHeight="1" x14ac:dyDescent="0.15">
      <c r="B10" s="77">
        <v>3</v>
      </c>
      <c r="C10" s="70" t="s">
        <v>146</v>
      </c>
      <c r="D10" s="5"/>
      <c r="E10" s="53">
        <v>7</v>
      </c>
      <c r="F10" s="51">
        <v>3</v>
      </c>
      <c r="G10" s="51">
        <v>1566</v>
      </c>
      <c r="H10" s="61" t="s">
        <v>145</v>
      </c>
      <c r="I10" s="62" t="s">
        <v>144</v>
      </c>
      <c r="J10" s="51" t="s">
        <v>74</v>
      </c>
      <c r="K10" s="51">
        <v>3</v>
      </c>
      <c r="L10" s="61">
        <v>19</v>
      </c>
      <c r="M10" s="61">
        <v>54.65</v>
      </c>
      <c r="N10" s="69" t="s">
        <v>72</v>
      </c>
      <c r="O10" s="70" t="s">
        <v>128</v>
      </c>
      <c r="P10" s="65" t="str">
        <f t="shared" si="0"/>
        <v>男子4X100mR</v>
      </c>
      <c r="Q10" s="21" t="s">
        <v>143</v>
      </c>
      <c r="R10" t="s">
        <v>142</v>
      </c>
    </row>
    <row r="11" spans="2:20" ht="12" customHeight="1" thickBot="1" x14ac:dyDescent="0.2">
      <c r="B11" s="76">
        <v>4</v>
      </c>
      <c r="C11" s="75" t="s">
        <v>141</v>
      </c>
      <c r="D11" s="5"/>
      <c r="E11" s="53">
        <v>8</v>
      </c>
      <c r="F11" s="51">
        <v>3</v>
      </c>
      <c r="G11" s="51">
        <v>1568</v>
      </c>
      <c r="H11" s="61" t="s">
        <v>140</v>
      </c>
      <c r="I11" s="62" t="s">
        <v>139</v>
      </c>
      <c r="J11" s="51" t="s">
        <v>74</v>
      </c>
      <c r="K11" s="51">
        <v>2</v>
      </c>
      <c r="L11" s="61">
        <v>19</v>
      </c>
      <c r="M11" s="61">
        <v>54.65</v>
      </c>
      <c r="N11" s="69" t="s">
        <v>72</v>
      </c>
      <c r="O11" s="70" t="s">
        <v>128</v>
      </c>
      <c r="P11" s="65" t="str">
        <f t="shared" si="0"/>
        <v>男子4X100mR</v>
      </c>
      <c r="Q11" s="21" t="s">
        <v>138</v>
      </c>
      <c r="R11" t="s">
        <v>137</v>
      </c>
    </row>
    <row r="12" spans="2:20" ht="12" customHeight="1" thickTop="1" thickBot="1" x14ac:dyDescent="0.2">
      <c r="B12" s="5"/>
      <c r="C12" s="9"/>
      <c r="D12" s="5"/>
      <c r="E12" s="53">
        <v>9</v>
      </c>
      <c r="F12" s="51">
        <v>3</v>
      </c>
      <c r="G12" s="51">
        <v>1569</v>
      </c>
      <c r="H12" s="61" t="s">
        <v>136</v>
      </c>
      <c r="I12" s="62" t="s">
        <v>135</v>
      </c>
      <c r="J12" s="51" t="s">
        <v>74</v>
      </c>
      <c r="K12" s="51">
        <v>2</v>
      </c>
      <c r="L12" s="61">
        <v>19</v>
      </c>
      <c r="M12" s="61">
        <v>54.65</v>
      </c>
      <c r="N12" s="69" t="s">
        <v>72</v>
      </c>
      <c r="O12" s="70" t="s">
        <v>128</v>
      </c>
      <c r="P12" s="65" t="str">
        <f t="shared" si="0"/>
        <v>男子4X100mR</v>
      </c>
      <c r="Q12" s="21" t="s">
        <v>134</v>
      </c>
      <c r="R12" t="s">
        <v>133</v>
      </c>
    </row>
    <row r="13" spans="2:20" ht="12" customHeight="1" thickTop="1" thickBot="1" x14ac:dyDescent="0.2">
      <c r="B13" s="74" t="s">
        <v>132</v>
      </c>
      <c r="C13" s="73" t="s">
        <v>131</v>
      </c>
      <c r="D13" s="5"/>
      <c r="E13" s="53">
        <v>10</v>
      </c>
      <c r="F13" s="51">
        <v>3</v>
      </c>
      <c r="G13" s="51">
        <v>1578</v>
      </c>
      <c r="H13" s="61" t="s">
        <v>130</v>
      </c>
      <c r="I13" s="62" t="s">
        <v>129</v>
      </c>
      <c r="J13" s="51" t="s">
        <v>74</v>
      </c>
      <c r="K13" s="51">
        <v>3</v>
      </c>
      <c r="L13" s="61">
        <v>19</v>
      </c>
      <c r="M13" s="61">
        <v>54.65</v>
      </c>
      <c r="N13" s="69" t="s">
        <v>72</v>
      </c>
      <c r="O13" s="70" t="s">
        <v>128</v>
      </c>
      <c r="P13" s="65" t="str">
        <f t="shared" si="0"/>
        <v>男子4X100mR</v>
      </c>
      <c r="Q13" s="21" t="s">
        <v>127</v>
      </c>
      <c r="R13" t="s">
        <v>126</v>
      </c>
      <c r="T13" s="67"/>
    </row>
    <row r="14" spans="2:20" ht="12" customHeight="1" thickTop="1" x14ac:dyDescent="0.15">
      <c r="B14" s="72">
        <v>1</v>
      </c>
      <c r="C14" s="71" t="s">
        <v>125</v>
      </c>
      <c r="D14" s="5"/>
      <c r="E14" s="53">
        <v>11</v>
      </c>
      <c r="F14" s="51">
        <v>3</v>
      </c>
      <c r="G14" s="51">
        <v>2551</v>
      </c>
      <c r="H14" s="61" t="s">
        <v>124</v>
      </c>
      <c r="I14" s="62" t="s">
        <v>123</v>
      </c>
      <c r="J14" s="51" t="s">
        <v>74</v>
      </c>
      <c r="K14" s="51">
        <v>3</v>
      </c>
      <c r="L14" s="61">
        <v>19</v>
      </c>
      <c r="M14" s="61">
        <v>43.25</v>
      </c>
      <c r="N14" s="69" t="s">
        <v>72</v>
      </c>
      <c r="O14" s="70" t="s">
        <v>111</v>
      </c>
      <c r="P14" s="65" t="str">
        <f t="shared" si="0"/>
        <v>男子4X100mR</v>
      </c>
      <c r="Q14" s="21" t="s">
        <v>122</v>
      </c>
      <c r="R14" t="s">
        <v>121</v>
      </c>
      <c r="T14" s="66"/>
    </row>
    <row r="15" spans="2:20" ht="12" customHeight="1" x14ac:dyDescent="0.15">
      <c r="B15" s="53">
        <v>2</v>
      </c>
      <c r="C15" s="60" t="s">
        <v>120</v>
      </c>
      <c r="D15" s="5"/>
      <c r="E15" s="53">
        <v>12</v>
      </c>
      <c r="F15" s="51">
        <v>3</v>
      </c>
      <c r="G15" s="51">
        <v>2552</v>
      </c>
      <c r="H15" s="61" t="s">
        <v>119</v>
      </c>
      <c r="I15" s="62" t="s">
        <v>118</v>
      </c>
      <c r="J15" s="51" t="s">
        <v>74</v>
      </c>
      <c r="K15" s="51">
        <v>1</v>
      </c>
      <c r="L15" s="61">
        <v>19</v>
      </c>
      <c r="M15" s="61">
        <v>43.25</v>
      </c>
      <c r="N15" s="69" t="s">
        <v>72</v>
      </c>
      <c r="O15" s="70" t="s">
        <v>111</v>
      </c>
      <c r="P15" s="65" t="str">
        <f t="shared" si="0"/>
        <v>男子4X100mR</v>
      </c>
      <c r="Q15" s="21" t="s">
        <v>117</v>
      </c>
      <c r="R15" t="s">
        <v>116</v>
      </c>
      <c r="T15" s="64"/>
    </row>
    <row r="16" spans="2:20" ht="12" customHeight="1" x14ac:dyDescent="0.15">
      <c r="B16" s="53">
        <v>3</v>
      </c>
      <c r="C16" s="60" t="s">
        <v>179</v>
      </c>
      <c r="D16" s="5"/>
      <c r="E16" s="53">
        <v>13</v>
      </c>
      <c r="F16" s="51">
        <v>3</v>
      </c>
      <c r="G16" s="51">
        <v>2553</v>
      </c>
      <c r="H16" s="61" t="s">
        <v>115</v>
      </c>
      <c r="I16" s="62" t="s">
        <v>114</v>
      </c>
      <c r="J16" s="51" t="s">
        <v>74</v>
      </c>
      <c r="K16" s="51">
        <v>3</v>
      </c>
      <c r="L16" s="61">
        <v>19</v>
      </c>
      <c r="M16" s="61">
        <v>43.25</v>
      </c>
      <c r="N16" s="69" t="s">
        <v>72</v>
      </c>
      <c r="O16" s="70" t="s">
        <v>111</v>
      </c>
      <c r="P16" s="65" t="str">
        <f t="shared" si="0"/>
        <v>男子4X100mR</v>
      </c>
      <c r="T16" s="66"/>
    </row>
    <row r="17" spans="2:20" ht="12" customHeight="1" x14ac:dyDescent="0.15">
      <c r="B17" s="53">
        <v>4</v>
      </c>
      <c r="C17" s="60" t="s">
        <v>180</v>
      </c>
      <c r="D17" s="5"/>
      <c r="E17" s="53">
        <v>14</v>
      </c>
      <c r="F17" s="51">
        <v>3</v>
      </c>
      <c r="G17" s="51">
        <v>2554</v>
      </c>
      <c r="H17" s="61" t="s">
        <v>113</v>
      </c>
      <c r="I17" s="62" t="s">
        <v>112</v>
      </c>
      <c r="J17" s="51" t="s">
        <v>74</v>
      </c>
      <c r="K17" s="51">
        <v>2</v>
      </c>
      <c r="L17" s="61">
        <v>19</v>
      </c>
      <c r="M17" s="61">
        <v>43.25</v>
      </c>
      <c r="N17" s="69" t="s">
        <v>72</v>
      </c>
      <c r="O17" s="70" t="s">
        <v>111</v>
      </c>
      <c r="P17" s="65" t="str">
        <f t="shared" si="0"/>
        <v>男子4X100mR</v>
      </c>
      <c r="T17" s="64"/>
    </row>
    <row r="18" spans="2:20" ht="12" customHeight="1" x14ac:dyDescent="0.15">
      <c r="B18" s="53">
        <v>5</v>
      </c>
      <c r="C18" s="60"/>
      <c r="D18" s="5"/>
      <c r="E18" s="53">
        <v>15</v>
      </c>
      <c r="F18" s="51">
        <v>1</v>
      </c>
      <c r="G18" s="51">
        <v>2557</v>
      </c>
      <c r="H18" s="61" t="s">
        <v>108</v>
      </c>
      <c r="I18" s="62" t="s">
        <v>107</v>
      </c>
      <c r="J18" s="51" t="s">
        <v>74</v>
      </c>
      <c r="K18" s="51">
        <v>2</v>
      </c>
      <c r="L18" s="61">
        <v>23</v>
      </c>
      <c r="M18" s="61" t="s">
        <v>110</v>
      </c>
      <c r="N18" s="69" t="s">
        <v>72</v>
      </c>
      <c r="O18" s="47"/>
      <c r="P18" s="65" t="str">
        <f t="shared" si="0"/>
        <v>男子走高跳</v>
      </c>
      <c r="T18" s="66"/>
    </row>
    <row r="19" spans="2:20" ht="12" customHeight="1" x14ac:dyDescent="0.15">
      <c r="B19" s="53">
        <v>6</v>
      </c>
      <c r="C19" s="60" t="s">
        <v>109</v>
      </c>
      <c r="D19" s="5"/>
      <c r="E19" s="53">
        <v>16</v>
      </c>
      <c r="F19" s="51">
        <v>1</v>
      </c>
      <c r="G19" s="51">
        <v>2557</v>
      </c>
      <c r="H19" s="61" t="s">
        <v>108</v>
      </c>
      <c r="I19" s="62" t="s">
        <v>107</v>
      </c>
      <c r="J19" s="51" t="s">
        <v>74</v>
      </c>
      <c r="K19" s="51">
        <v>2</v>
      </c>
      <c r="L19" s="61">
        <v>28</v>
      </c>
      <c r="M19" s="61" t="s">
        <v>106</v>
      </c>
      <c r="N19" s="69" t="s">
        <v>72</v>
      </c>
      <c r="O19" s="47"/>
      <c r="P19" s="65" t="str">
        <f t="shared" si="0"/>
        <v>男子走幅跳</v>
      </c>
      <c r="T19" s="64"/>
    </row>
    <row r="20" spans="2:20" ht="12" customHeight="1" x14ac:dyDescent="0.15">
      <c r="B20" s="53">
        <v>7</v>
      </c>
      <c r="C20" s="60"/>
      <c r="D20" s="5"/>
      <c r="E20" s="53">
        <v>17</v>
      </c>
      <c r="F20" s="51">
        <v>1</v>
      </c>
      <c r="G20" s="51">
        <v>2555</v>
      </c>
      <c r="H20" s="61" t="s">
        <v>105</v>
      </c>
      <c r="I20" s="62" t="s">
        <v>102</v>
      </c>
      <c r="J20" s="51" t="s">
        <v>74</v>
      </c>
      <c r="K20" s="51">
        <v>1</v>
      </c>
      <c r="L20" s="61">
        <v>32</v>
      </c>
      <c r="M20" s="61" t="s">
        <v>104</v>
      </c>
      <c r="N20" s="69" t="s">
        <v>72</v>
      </c>
      <c r="O20" s="47"/>
      <c r="P20" s="65" t="str">
        <f t="shared" si="0"/>
        <v>高校男子砲丸投(6.000kg)</v>
      </c>
      <c r="T20" s="66"/>
    </row>
    <row r="21" spans="2:20" ht="12" customHeight="1" x14ac:dyDescent="0.15">
      <c r="B21" s="53">
        <v>8</v>
      </c>
      <c r="C21" s="60" t="s">
        <v>181</v>
      </c>
      <c r="D21" s="5"/>
      <c r="E21" s="53">
        <v>18</v>
      </c>
      <c r="F21" s="51">
        <v>1</v>
      </c>
      <c r="G21" s="51">
        <v>2555</v>
      </c>
      <c r="H21" s="61" t="s">
        <v>103</v>
      </c>
      <c r="I21" s="62" t="s">
        <v>102</v>
      </c>
      <c r="J21" s="51" t="s">
        <v>74</v>
      </c>
      <c r="K21" s="51">
        <v>1</v>
      </c>
      <c r="L21" s="61">
        <v>35</v>
      </c>
      <c r="M21" s="61" t="s">
        <v>101</v>
      </c>
      <c r="N21" s="69" t="s">
        <v>72</v>
      </c>
      <c r="O21" s="47"/>
      <c r="P21" s="65" t="str">
        <f t="shared" si="0"/>
        <v>高校男子円盤投(1.750kg)</v>
      </c>
      <c r="T21" s="64"/>
    </row>
    <row r="22" spans="2:20" ht="12" customHeight="1" x14ac:dyDescent="0.15">
      <c r="B22" s="53">
        <v>9</v>
      </c>
      <c r="C22" s="60" t="s">
        <v>182</v>
      </c>
      <c r="D22" s="5"/>
      <c r="E22" s="53">
        <v>19</v>
      </c>
      <c r="F22" s="51">
        <v>1</v>
      </c>
      <c r="G22" s="51">
        <v>2556</v>
      </c>
      <c r="H22" s="61" t="s">
        <v>100</v>
      </c>
      <c r="I22" s="62" t="s">
        <v>99</v>
      </c>
      <c r="J22" s="51" t="s">
        <v>74</v>
      </c>
      <c r="K22" s="51">
        <v>3</v>
      </c>
      <c r="L22" s="61">
        <v>35</v>
      </c>
      <c r="M22" s="61" t="s">
        <v>98</v>
      </c>
      <c r="N22" s="69" t="s">
        <v>72</v>
      </c>
      <c r="O22" s="47"/>
      <c r="P22" s="65" t="str">
        <f t="shared" si="0"/>
        <v>高校男子円盤投(1.750kg)</v>
      </c>
      <c r="T22" s="67"/>
    </row>
    <row r="23" spans="2:20" ht="12" customHeight="1" x14ac:dyDescent="0.15">
      <c r="B23" s="53">
        <v>10</v>
      </c>
      <c r="C23" s="60"/>
      <c r="D23" s="5"/>
      <c r="E23" s="53">
        <v>20</v>
      </c>
      <c r="F23" s="51">
        <v>2</v>
      </c>
      <c r="G23" s="51">
        <v>1297</v>
      </c>
      <c r="H23" s="61" t="s">
        <v>86</v>
      </c>
      <c r="I23" s="62" t="s">
        <v>85</v>
      </c>
      <c r="J23" s="51" t="s">
        <v>74</v>
      </c>
      <c r="K23" s="51">
        <v>2</v>
      </c>
      <c r="L23" s="61">
        <v>41</v>
      </c>
      <c r="M23" s="61">
        <v>28.52</v>
      </c>
      <c r="N23" s="69" t="s">
        <v>72</v>
      </c>
      <c r="O23" s="47"/>
      <c r="P23" s="65" t="str">
        <f t="shared" si="0"/>
        <v>女子200m</v>
      </c>
      <c r="T23" s="66"/>
    </row>
    <row r="24" spans="2:20" ht="12" customHeight="1" x14ac:dyDescent="0.15">
      <c r="B24" s="53">
        <v>11</v>
      </c>
      <c r="C24" s="60" t="s">
        <v>183</v>
      </c>
      <c r="D24" s="5"/>
      <c r="E24" s="53">
        <v>21</v>
      </c>
      <c r="F24" s="51">
        <v>2</v>
      </c>
      <c r="G24" s="51">
        <v>1297</v>
      </c>
      <c r="H24" s="61" t="s">
        <v>86</v>
      </c>
      <c r="I24" s="62" t="s">
        <v>85</v>
      </c>
      <c r="J24" s="51" t="s">
        <v>74</v>
      </c>
      <c r="K24" s="51">
        <v>2</v>
      </c>
      <c r="L24" s="61">
        <v>45</v>
      </c>
      <c r="M24" s="61" t="s">
        <v>97</v>
      </c>
      <c r="N24" s="69" t="s">
        <v>72</v>
      </c>
      <c r="O24" s="47"/>
      <c r="P24" s="65" t="str">
        <f t="shared" si="0"/>
        <v>女子800m</v>
      </c>
      <c r="T24" s="64"/>
    </row>
    <row r="25" spans="2:20" ht="12" customHeight="1" x14ac:dyDescent="0.15">
      <c r="B25" s="53">
        <v>12</v>
      </c>
      <c r="C25" s="60"/>
      <c r="D25" s="5"/>
      <c r="E25" s="53">
        <v>22</v>
      </c>
      <c r="F25" s="51">
        <v>2</v>
      </c>
      <c r="G25" s="51">
        <v>1298</v>
      </c>
      <c r="H25" s="61" t="s">
        <v>93</v>
      </c>
      <c r="I25" s="62" t="s">
        <v>92</v>
      </c>
      <c r="J25" s="51" t="s">
        <v>74</v>
      </c>
      <c r="K25" s="51">
        <v>1</v>
      </c>
      <c r="L25" s="61">
        <v>45</v>
      </c>
      <c r="M25" s="61" t="s">
        <v>96</v>
      </c>
      <c r="N25" s="69" t="s">
        <v>72</v>
      </c>
      <c r="O25" s="47"/>
      <c r="P25" s="65" t="str">
        <f t="shared" si="0"/>
        <v>女子800m</v>
      </c>
      <c r="T25" s="66"/>
    </row>
    <row r="26" spans="2:20" ht="12" customHeight="1" x14ac:dyDescent="0.15">
      <c r="B26" s="53">
        <v>13</v>
      </c>
      <c r="C26" s="60" t="s">
        <v>95</v>
      </c>
      <c r="D26" s="5"/>
      <c r="E26" s="53">
        <v>23</v>
      </c>
      <c r="F26" s="51">
        <v>2</v>
      </c>
      <c r="G26" s="51">
        <v>1296</v>
      </c>
      <c r="H26" s="61" t="s">
        <v>89</v>
      </c>
      <c r="I26" s="62" t="s">
        <v>88</v>
      </c>
      <c r="J26" s="51" t="s">
        <v>74</v>
      </c>
      <c r="K26" s="51">
        <v>3</v>
      </c>
      <c r="L26" s="61">
        <v>47</v>
      </c>
      <c r="M26" s="61" t="s">
        <v>94</v>
      </c>
      <c r="N26" s="69" t="s">
        <v>72</v>
      </c>
      <c r="O26" s="47"/>
      <c r="P26" s="65" t="str">
        <f t="shared" si="0"/>
        <v>女子1500m</v>
      </c>
      <c r="T26" s="64"/>
    </row>
    <row r="27" spans="2:20" ht="12" customHeight="1" x14ac:dyDescent="0.15">
      <c r="B27" s="53">
        <v>14</v>
      </c>
      <c r="C27" s="60"/>
      <c r="D27" s="5"/>
      <c r="E27" s="53">
        <v>24</v>
      </c>
      <c r="F27" s="51">
        <v>2</v>
      </c>
      <c r="G27" s="51">
        <v>1298</v>
      </c>
      <c r="H27" s="61" t="s">
        <v>93</v>
      </c>
      <c r="I27" s="62" t="s">
        <v>92</v>
      </c>
      <c r="J27" s="51" t="s">
        <v>74</v>
      </c>
      <c r="K27" s="51">
        <v>1</v>
      </c>
      <c r="L27" s="61">
        <v>47</v>
      </c>
      <c r="M27" s="61" t="s">
        <v>91</v>
      </c>
      <c r="N27" s="69" t="s">
        <v>72</v>
      </c>
      <c r="O27" s="47"/>
      <c r="P27" s="65" t="str">
        <f t="shared" si="0"/>
        <v>女子1500m</v>
      </c>
      <c r="T27" s="66"/>
    </row>
    <row r="28" spans="2:20" ht="12" customHeight="1" x14ac:dyDescent="0.15">
      <c r="B28" s="53">
        <v>15</v>
      </c>
      <c r="C28" s="60" t="s">
        <v>90</v>
      </c>
      <c r="D28" s="5"/>
      <c r="E28" s="53">
        <v>25</v>
      </c>
      <c r="F28" s="51">
        <v>4</v>
      </c>
      <c r="G28" s="51">
        <v>1296</v>
      </c>
      <c r="H28" s="61" t="s">
        <v>89</v>
      </c>
      <c r="I28" s="62" t="s">
        <v>88</v>
      </c>
      <c r="J28" s="51" t="s">
        <v>74</v>
      </c>
      <c r="K28" s="51">
        <v>3</v>
      </c>
      <c r="L28" s="61">
        <v>54</v>
      </c>
      <c r="M28" s="61">
        <v>51.29</v>
      </c>
      <c r="N28" s="69" t="s">
        <v>72</v>
      </c>
      <c r="O28" s="47"/>
      <c r="P28" s="65" t="str">
        <f t="shared" si="0"/>
        <v>女子4X100mR</v>
      </c>
      <c r="T28" s="64"/>
    </row>
    <row r="29" spans="2:20" ht="12" customHeight="1" x14ac:dyDescent="0.15">
      <c r="B29" s="53">
        <v>16</v>
      </c>
      <c r="C29" s="60" t="s">
        <v>87</v>
      </c>
      <c r="D29" s="5"/>
      <c r="E29" s="53">
        <v>26</v>
      </c>
      <c r="F29" s="51">
        <v>4</v>
      </c>
      <c r="G29" s="51">
        <v>1297</v>
      </c>
      <c r="H29" s="61" t="s">
        <v>86</v>
      </c>
      <c r="I29" s="62" t="s">
        <v>85</v>
      </c>
      <c r="J29" s="51" t="s">
        <v>74</v>
      </c>
      <c r="K29" s="51">
        <v>2</v>
      </c>
      <c r="L29" s="61">
        <v>54</v>
      </c>
      <c r="M29" s="61">
        <v>51.29</v>
      </c>
      <c r="N29" s="69" t="s">
        <v>72</v>
      </c>
      <c r="O29" s="47"/>
      <c r="P29" s="65" t="str">
        <f t="shared" si="0"/>
        <v>女子4X100mR</v>
      </c>
      <c r="T29" s="64"/>
    </row>
    <row r="30" spans="2:20" ht="12" customHeight="1" x14ac:dyDescent="0.15">
      <c r="B30" s="53">
        <v>17</v>
      </c>
      <c r="C30" s="60" t="s">
        <v>84</v>
      </c>
      <c r="D30" s="5"/>
      <c r="E30" s="53">
        <v>27</v>
      </c>
      <c r="F30" s="51">
        <v>4</v>
      </c>
      <c r="G30" s="51">
        <v>1299</v>
      </c>
      <c r="H30" s="61" t="s">
        <v>79</v>
      </c>
      <c r="I30" s="62" t="s">
        <v>78</v>
      </c>
      <c r="J30" s="51" t="s">
        <v>74</v>
      </c>
      <c r="K30" s="51">
        <v>2</v>
      </c>
      <c r="L30" s="61">
        <v>54</v>
      </c>
      <c r="M30" s="61">
        <v>51.29</v>
      </c>
      <c r="N30" s="69" t="s">
        <v>72</v>
      </c>
      <c r="O30" s="47"/>
      <c r="P30" s="65" t="str">
        <f t="shared" si="0"/>
        <v>女子4X100mR</v>
      </c>
      <c r="T30" s="67"/>
    </row>
    <row r="31" spans="2:20" ht="12" customHeight="1" x14ac:dyDescent="0.15">
      <c r="B31" s="53">
        <v>18</v>
      </c>
      <c r="C31" s="60" t="s">
        <v>83</v>
      </c>
      <c r="D31" s="5"/>
      <c r="E31" s="53">
        <v>28</v>
      </c>
      <c r="F31" s="51">
        <v>4</v>
      </c>
      <c r="G31" s="51">
        <v>1300</v>
      </c>
      <c r="H31" s="61" t="s">
        <v>76</v>
      </c>
      <c r="I31" s="62" t="s">
        <v>75</v>
      </c>
      <c r="J31" s="51" t="s">
        <v>74</v>
      </c>
      <c r="K31" s="51">
        <v>2</v>
      </c>
      <c r="L31" s="61">
        <v>54</v>
      </c>
      <c r="M31" s="61">
        <v>51.29</v>
      </c>
      <c r="N31" s="69" t="s">
        <v>72</v>
      </c>
      <c r="O31" s="47"/>
      <c r="P31" s="65" t="str">
        <f t="shared" si="0"/>
        <v>女子4X100mR</v>
      </c>
      <c r="T31" s="66"/>
    </row>
    <row r="32" spans="2:20" ht="12" customHeight="1" x14ac:dyDescent="0.15">
      <c r="B32" s="53">
        <v>19</v>
      </c>
      <c r="C32" s="60" t="s">
        <v>82</v>
      </c>
      <c r="D32" s="5"/>
      <c r="E32" s="53">
        <v>29</v>
      </c>
      <c r="F32" s="51">
        <v>2</v>
      </c>
      <c r="G32" s="51">
        <v>1299</v>
      </c>
      <c r="H32" s="61" t="s">
        <v>79</v>
      </c>
      <c r="I32" s="62" t="s">
        <v>78</v>
      </c>
      <c r="J32" s="51" t="s">
        <v>74</v>
      </c>
      <c r="K32" s="51">
        <v>2</v>
      </c>
      <c r="L32" s="61">
        <v>65</v>
      </c>
      <c r="M32" s="61" t="s">
        <v>81</v>
      </c>
      <c r="N32" s="69" t="s">
        <v>72</v>
      </c>
      <c r="O32" s="47"/>
      <c r="P32" s="65" t="str">
        <f t="shared" si="0"/>
        <v>女子砲丸投(4.000kg)</v>
      </c>
      <c r="T32" s="64"/>
    </row>
    <row r="33" spans="2:20" ht="12" customHeight="1" x14ac:dyDescent="0.15">
      <c r="B33" s="53">
        <v>20</v>
      </c>
      <c r="C33" s="60" t="s">
        <v>184</v>
      </c>
      <c r="D33" s="5"/>
      <c r="E33" s="53">
        <v>30</v>
      </c>
      <c r="F33" s="51">
        <v>2</v>
      </c>
      <c r="G33" s="51">
        <v>1300</v>
      </c>
      <c r="H33" s="61" t="s">
        <v>76</v>
      </c>
      <c r="I33" s="62" t="s">
        <v>75</v>
      </c>
      <c r="J33" s="51" t="s">
        <v>74</v>
      </c>
      <c r="K33" s="51">
        <v>2</v>
      </c>
      <c r="L33" s="61">
        <v>65</v>
      </c>
      <c r="M33" s="61" t="s">
        <v>80</v>
      </c>
      <c r="N33" s="69" t="s">
        <v>72</v>
      </c>
      <c r="O33" s="47"/>
      <c r="P33" s="65" t="str">
        <f t="shared" si="0"/>
        <v>女子砲丸投(4.000kg)</v>
      </c>
      <c r="T33" s="9"/>
    </row>
    <row r="34" spans="2:20" ht="12" customHeight="1" x14ac:dyDescent="0.15">
      <c r="B34" s="53">
        <v>21</v>
      </c>
      <c r="C34" s="60"/>
      <c r="D34" s="5"/>
      <c r="E34" s="53">
        <v>31</v>
      </c>
      <c r="F34" s="51">
        <v>2</v>
      </c>
      <c r="G34" s="51">
        <v>1299</v>
      </c>
      <c r="H34" s="61" t="s">
        <v>79</v>
      </c>
      <c r="I34" s="62" t="s">
        <v>78</v>
      </c>
      <c r="J34" s="51" t="s">
        <v>74</v>
      </c>
      <c r="K34" s="51">
        <v>2</v>
      </c>
      <c r="L34" s="61">
        <v>67</v>
      </c>
      <c r="M34" s="61" t="s">
        <v>77</v>
      </c>
      <c r="N34" s="69" t="s">
        <v>72</v>
      </c>
      <c r="O34" s="47"/>
      <c r="P34" s="65" t="str">
        <f t="shared" si="0"/>
        <v>女子円盤投(1.000kg)</v>
      </c>
      <c r="T34" s="66"/>
    </row>
    <row r="35" spans="2:20" ht="12" customHeight="1" x14ac:dyDescent="0.15">
      <c r="B35" s="53">
        <v>22</v>
      </c>
      <c r="C35" s="60" t="s">
        <v>185</v>
      </c>
      <c r="D35" s="5"/>
      <c r="E35" s="53">
        <v>32</v>
      </c>
      <c r="F35" s="51">
        <v>2</v>
      </c>
      <c r="G35" s="51">
        <v>1300</v>
      </c>
      <c r="H35" s="61" t="s">
        <v>76</v>
      </c>
      <c r="I35" s="62" t="s">
        <v>75</v>
      </c>
      <c r="J35" s="51" t="s">
        <v>74</v>
      </c>
      <c r="K35" s="51">
        <v>2</v>
      </c>
      <c r="L35" s="61">
        <v>70</v>
      </c>
      <c r="M35" s="61" t="s">
        <v>73</v>
      </c>
      <c r="N35" s="69" t="s">
        <v>72</v>
      </c>
      <c r="O35" s="47"/>
      <c r="P35" s="65" t="str">
        <f t="shared" si="0"/>
        <v>女子やり投(0.600kg)</v>
      </c>
      <c r="T35" s="64"/>
    </row>
    <row r="36" spans="2:20" ht="12" customHeight="1" x14ac:dyDescent="0.15">
      <c r="B36" s="53">
        <v>23</v>
      </c>
      <c r="C36" s="60" t="s">
        <v>71</v>
      </c>
      <c r="D36" s="5"/>
      <c r="E36" s="53">
        <v>33</v>
      </c>
      <c r="F36" s="51"/>
      <c r="G36" s="51"/>
      <c r="H36" s="61"/>
      <c r="I36" s="62"/>
      <c r="J36" s="51" t="str">
        <f t="shared" ref="J36:J67" si="1">$J$4</f>
        <v>越谷市陸協</v>
      </c>
      <c r="K36" s="51"/>
      <c r="L36" s="61"/>
      <c r="M36" s="61"/>
      <c r="N36" s="48"/>
      <c r="O36" s="47"/>
      <c r="P36" s="65" t="str">
        <f t="shared" si="0"/>
        <v xml:space="preserve"> </v>
      </c>
      <c r="T36" s="66"/>
    </row>
    <row r="37" spans="2:20" ht="12" customHeight="1" x14ac:dyDescent="0.15">
      <c r="B37" s="53">
        <v>24</v>
      </c>
      <c r="C37" s="60" t="s">
        <v>186</v>
      </c>
      <c r="D37" s="5"/>
      <c r="E37" s="53">
        <v>34</v>
      </c>
      <c r="F37" s="51"/>
      <c r="G37" s="51"/>
      <c r="H37" s="61"/>
      <c r="I37" s="62"/>
      <c r="J37" s="51" t="str">
        <f t="shared" si="1"/>
        <v>越谷市陸協</v>
      </c>
      <c r="K37" s="51"/>
      <c r="L37" s="61"/>
      <c r="M37" s="61"/>
      <c r="N37" s="48"/>
      <c r="O37" s="47"/>
      <c r="P37" s="65" t="str">
        <f t="shared" si="0"/>
        <v xml:space="preserve"> </v>
      </c>
      <c r="T37" s="64"/>
    </row>
    <row r="38" spans="2:20" ht="12" customHeight="1" x14ac:dyDescent="0.15">
      <c r="B38" s="53">
        <v>25</v>
      </c>
      <c r="C38" s="60" t="s">
        <v>70</v>
      </c>
      <c r="D38" s="5"/>
      <c r="E38" s="53">
        <v>35</v>
      </c>
      <c r="F38" s="51"/>
      <c r="G38" s="51"/>
      <c r="H38" s="61"/>
      <c r="I38" s="62"/>
      <c r="J38" s="51" t="str">
        <f t="shared" si="1"/>
        <v>越谷市陸協</v>
      </c>
      <c r="K38" s="51"/>
      <c r="L38" s="61"/>
      <c r="M38" s="61"/>
      <c r="N38" s="48"/>
      <c r="O38" s="47"/>
      <c r="P38" s="65" t="str">
        <f t="shared" si="0"/>
        <v xml:space="preserve"> </v>
      </c>
      <c r="T38" s="67"/>
    </row>
    <row r="39" spans="2:20" ht="12" customHeight="1" x14ac:dyDescent="0.15">
      <c r="B39" s="53">
        <v>26</v>
      </c>
      <c r="C39" s="60" t="s">
        <v>187</v>
      </c>
      <c r="D39" s="5"/>
      <c r="E39" s="53">
        <v>36</v>
      </c>
      <c r="F39" s="51"/>
      <c r="G39" s="51"/>
      <c r="H39" s="61"/>
      <c r="I39" s="62"/>
      <c r="J39" s="51" t="str">
        <f t="shared" si="1"/>
        <v>越谷市陸協</v>
      </c>
      <c r="K39" s="51"/>
      <c r="L39" s="61"/>
      <c r="M39" s="61"/>
      <c r="N39" s="48"/>
      <c r="O39" s="47"/>
      <c r="P39" s="65" t="str">
        <f t="shared" si="0"/>
        <v xml:space="preserve"> </v>
      </c>
      <c r="T39" s="66"/>
    </row>
    <row r="40" spans="2:20" ht="12" customHeight="1" x14ac:dyDescent="0.15">
      <c r="B40" s="53">
        <v>27</v>
      </c>
      <c r="C40" s="60" t="s">
        <v>69</v>
      </c>
      <c r="D40" s="5"/>
      <c r="E40" s="53">
        <v>37</v>
      </c>
      <c r="F40" s="51"/>
      <c r="G40" s="51"/>
      <c r="H40" s="61"/>
      <c r="I40" s="62"/>
      <c r="J40" s="51" t="str">
        <f t="shared" si="1"/>
        <v>越谷市陸協</v>
      </c>
      <c r="K40" s="51"/>
      <c r="L40" s="61"/>
      <c r="M40" s="61"/>
      <c r="N40" s="48"/>
      <c r="O40" s="47"/>
      <c r="P40" s="65" t="str">
        <f t="shared" si="0"/>
        <v xml:space="preserve"> </v>
      </c>
      <c r="T40" s="64"/>
    </row>
    <row r="41" spans="2:20" ht="12" customHeight="1" x14ac:dyDescent="0.15">
      <c r="B41" s="53">
        <v>28</v>
      </c>
      <c r="C41" s="68" t="s">
        <v>68</v>
      </c>
      <c r="D41" s="5"/>
      <c r="E41" s="53">
        <v>38</v>
      </c>
      <c r="F41" s="51"/>
      <c r="G41" s="51"/>
      <c r="H41" s="61"/>
      <c r="I41" s="62"/>
      <c r="J41" s="51" t="str">
        <f t="shared" si="1"/>
        <v>越谷市陸協</v>
      </c>
      <c r="K41" s="51"/>
      <c r="L41" s="61"/>
      <c r="M41" s="61"/>
      <c r="N41" s="48"/>
      <c r="O41" s="47"/>
      <c r="P41" s="65" t="str">
        <f t="shared" si="0"/>
        <v xml:space="preserve"> </v>
      </c>
      <c r="T41" s="66"/>
    </row>
    <row r="42" spans="2:20" ht="12" customHeight="1" x14ac:dyDescent="0.15">
      <c r="B42" s="53">
        <v>29</v>
      </c>
      <c r="C42" s="60" t="s">
        <v>188</v>
      </c>
      <c r="D42" s="5"/>
      <c r="E42" s="53">
        <v>39</v>
      </c>
      <c r="F42" s="51"/>
      <c r="G42" s="51"/>
      <c r="H42" s="61"/>
      <c r="I42" s="62"/>
      <c r="J42" s="51" t="str">
        <f t="shared" si="1"/>
        <v>越谷市陸協</v>
      </c>
      <c r="K42" s="51"/>
      <c r="L42" s="61"/>
      <c r="M42" s="61"/>
      <c r="N42" s="48"/>
      <c r="O42" s="47"/>
      <c r="P42" s="65" t="str">
        <f t="shared" si="0"/>
        <v xml:space="preserve"> </v>
      </c>
      <c r="T42" s="64"/>
    </row>
    <row r="43" spans="2:20" ht="12" customHeight="1" x14ac:dyDescent="0.15">
      <c r="B43" s="53">
        <v>30</v>
      </c>
      <c r="C43" s="60" t="s">
        <v>67</v>
      </c>
      <c r="D43" s="5"/>
      <c r="E43" s="53">
        <v>40</v>
      </c>
      <c r="F43" s="51"/>
      <c r="G43" s="51"/>
      <c r="H43" s="61"/>
      <c r="I43" s="62"/>
      <c r="J43" s="51" t="str">
        <f t="shared" si="1"/>
        <v>越谷市陸協</v>
      </c>
      <c r="K43" s="51"/>
      <c r="L43" s="61"/>
      <c r="M43" s="61"/>
      <c r="N43" s="48"/>
      <c r="O43" s="47"/>
      <c r="P43" s="65" t="str">
        <f t="shared" si="0"/>
        <v xml:space="preserve"> </v>
      </c>
      <c r="T43" s="64"/>
    </row>
    <row r="44" spans="2:20" ht="12" customHeight="1" x14ac:dyDescent="0.15">
      <c r="B44" s="53">
        <v>31</v>
      </c>
      <c r="C44" s="60" t="s">
        <v>66</v>
      </c>
      <c r="D44" s="5"/>
      <c r="E44" s="53">
        <v>41</v>
      </c>
      <c r="F44" s="51"/>
      <c r="G44" s="51"/>
      <c r="H44" s="61"/>
      <c r="I44" s="62"/>
      <c r="J44" s="51" t="str">
        <f t="shared" si="1"/>
        <v>越谷市陸協</v>
      </c>
      <c r="K44" s="51"/>
      <c r="L44" s="61"/>
      <c r="M44" s="61"/>
      <c r="N44" s="48"/>
      <c r="O44" s="47"/>
      <c r="P44" s="65" t="str">
        <f t="shared" si="0"/>
        <v xml:space="preserve"> </v>
      </c>
      <c r="T44" s="64"/>
    </row>
    <row r="45" spans="2:20" ht="12" customHeight="1" x14ac:dyDescent="0.15">
      <c r="B45" s="53">
        <v>32</v>
      </c>
      <c r="C45" s="60" t="s">
        <v>65</v>
      </c>
      <c r="D45" s="5"/>
      <c r="E45" s="53">
        <v>42</v>
      </c>
      <c r="F45" s="51"/>
      <c r="G45" s="51"/>
      <c r="H45" s="61"/>
      <c r="I45" s="62"/>
      <c r="J45" s="51" t="str">
        <f t="shared" si="1"/>
        <v>越谷市陸協</v>
      </c>
      <c r="K45" s="51"/>
      <c r="L45" s="61"/>
      <c r="M45" s="61"/>
      <c r="N45" s="48"/>
      <c r="O45" s="47"/>
      <c r="P45" s="65" t="str">
        <f t="shared" si="0"/>
        <v xml:space="preserve"> </v>
      </c>
      <c r="T45" s="64"/>
    </row>
    <row r="46" spans="2:20" ht="12" customHeight="1" x14ac:dyDescent="0.15">
      <c r="B46" s="53">
        <v>33</v>
      </c>
      <c r="C46" s="60" t="s">
        <v>189</v>
      </c>
      <c r="D46" s="5"/>
      <c r="E46" s="53">
        <v>43</v>
      </c>
      <c r="F46" s="51"/>
      <c r="G46" s="51"/>
      <c r="H46" s="61"/>
      <c r="I46" s="62"/>
      <c r="J46" s="51" t="str">
        <f t="shared" si="1"/>
        <v>越谷市陸協</v>
      </c>
      <c r="K46" s="51"/>
      <c r="L46" s="61"/>
      <c r="M46" s="61"/>
      <c r="N46" s="48"/>
      <c r="O46" s="47"/>
      <c r="P46" s="65" t="str">
        <f t="shared" si="0"/>
        <v xml:space="preserve"> </v>
      </c>
      <c r="T46" s="64"/>
    </row>
    <row r="47" spans="2:20" ht="12" customHeight="1" x14ac:dyDescent="0.15">
      <c r="B47" s="53">
        <v>34</v>
      </c>
      <c r="C47" s="60" t="s">
        <v>190</v>
      </c>
      <c r="D47" s="5"/>
      <c r="E47" s="53">
        <v>44</v>
      </c>
      <c r="F47" s="51"/>
      <c r="G47" s="51"/>
      <c r="H47" s="61"/>
      <c r="I47" s="62"/>
      <c r="J47" s="51" t="str">
        <f t="shared" si="1"/>
        <v>越谷市陸協</v>
      </c>
      <c r="K47" s="51"/>
      <c r="L47" s="61"/>
      <c r="M47" s="61"/>
      <c r="N47" s="48"/>
      <c r="O47" s="47"/>
      <c r="P47" s="65" t="str">
        <f t="shared" si="0"/>
        <v xml:space="preserve"> </v>
      </c>
      <c r="T47" s="67"/>
    </row>
    <row r="48" spans="2:20" ht="12" customHeight="1" x14ac:dyDescent="0.15">
      <c r="B48" s="53">
        <v>35</v>
      </c>
      <c r="C48" s="60" t="s">
        <v>191</v>
      </c>
      <c r="D48" s="5"/>
      <c r="E48" s="53">
        <v>45</v>
      </c>
      <c r="F48" s="51"/>
      <c r="G48" s="51"/>
      <c r="H48" s="61"/>
      <c r="I48" s="62"/>
      <c r="J48" s="51" t="str">
        <f t="shared" si="1"/>
        <v>越谷市陸協</v>
      </c>
      <c r="K48" s="51"/>
      <c r="L48" s="61"/>
      <c r="M48" s="61"/>
      <c r="N48" s="48"/>
      <c r="O48" s="47"/>
      <c r="P48" s="65" t="str">
        <f t="shared" si="0"/>
        <v xml:space="preserve"> </v>
      </c>
      <c r="T48" s="66"/>
    </row>
    <row r="49" spans="2:20" ht="12" customHeight="1" x14ac:dyDescent="0.15">
      <c r="B49" s="53">
        <v>36</v>
      </c>
      <c r="C49" s="60" t="s">
        <v>192</v>
      </c>
      <c r="D49" s="5"/>
      <c r="E49" s="53">
        <v>46</v>
      </c>
      <c r="F49" s="51"/>
      <c r="G49" s="51"/>
      <c r="H49" s="61"/>
      <c r="I49" s="62"/>
      <c r="J49" s="51" t="str">
        <f t="shared" si="1"/>
        <v>越谷市陸協</v>
      </c>
      <c r="K49" s="51"/>
      <c r="L49" s="61"/>
      <c r="M49" s="61"/>
      <c r="N49" s="48"/>
      <c r="O49" s="47"/>
      <c r="P49" s="65" t="str">
        <f t="shared" si="0"/>
        <v xml:space="preserve"> </v>
      </c>
      <c r="T49" s="64"/>
    </row>
    <row r="50" spans="2:20" ht="12" customHeight="1" x14ac:dyDescent="0.15">
      <c r="B50" s="53">
        <v>37</v>
      </c>
      <c r="C50" s="60" t="s">
        <v>193</v>
      </c>
      <c r="D50" s="5"/>
      <c r="E50" s="53">
        <v>47</v>
      </c>
      <c r="F50" s="51"/>
      <c r="G50" s="51"/>
      <c r="H50" s="61"/>
      <c r="I50" s="62"/>
      <c r="J50" s="51" t="str">
        <f t="shared" si="1"/>
        <v>越谷市陸協</v>
      </c>
      <c r="K50" s="51"/>
      <c r="L50" s="61"/>
      <c r="M50" s="61"/>
      <c r="N50" s="48"/>
      <c r="O50" s="47"/>
      <c r="P50" s="65" t="str">
        <f t="shared" si="0"/>
        <v xml:space="preserve"> </v>
      </c>
      <c r="T50" s="66"/>
    </row>
    <row r="51" spans="2:20" ht="12" customHeight="1" x14ac:dyDescent="0.15">
      <c r="B51" s="53">
        <v>38</v>
      </c>
      <c r="C51" s="60" t="s">
        <v>64</v>
      </c>
      <c r="D51" s="5"/>
      <c r="E51" s="53">
        <v>48</v>
      </c>
      <c r="F51" s="51"/>
      <c r="G51" s="51"/>
      <c r="H51" s="61"/>
      <c r="I51" s="62"/>
      <c r="J51" s="51" t="str">
        <f t="shared" si="1"/>
        <v>越谷市陸協</v>
      </c>
      <c r="K51" s="51"/>
      <c r="L51" s="61"/>
      <c r="M51" s="61"/>
      <c r="N51" s="48"/>
      <c r="O51" s="47"/>
      <c r="P51" s="65" t="str">
        <f t="shared" si="0"/>
        <v xml:space="preserve"> </v>
      </c>
      <c r="T51" s="64"/>
    </row>
    <row r="52" spans="2:20" ht="12" customHeight="1" x14ac:dyDescent="0.15">
      <c r="B52" s="53">
        <v>39</v>
      </c>
      <c r="C52" s="60" t="s">
        <v>63</v>
      </c>
      <c r="D52" s="5"/>
      <c r="E52" s="53">
        <v>49</v>
      </c>
      <c r="F52" s="51"/>
      <c r="G52" s="51"/>
      <c r="H52" s="61"/>
      <c r="I52" s="62"/>
      <c r="J52" s="51" t="str">
        <f t="shared" si="1"/>
        <v>越谷市陸協</v>
      </c>
      <c r="K52" s="51"/>
      <c r="L52" s="61"/>
      <c r="M52" s="61"/>
      <c r="N52" s="48"/>
      <c r="O52" s="47"/>
    </row>
    <row r="53" spans="2:20" ht="12" customHeight="1" x14ac:dyDescent="0.15">
      <c r="B53" s="53">
        <v>40</v>
      </c>
      <c r="C53" s="60" t="s">
        <v>194</v>
      </c>
      <c r="D53" s="5"/>
      <c r="E53" s="53">
        <v>50</v>
      </c>
      <c r="F53" s="51"/>
      <c r="G53" s="51"/>
      <c r="H53" s="61"/>
      <c r="I53" s="62"/>
      <c r="J53" s="51" t="str">
        <f t="shared" si="1"/>
        <v>越谷市陸協</v>
      </c>
      <c r="K53" s="51"/>
      <c r="L53" s="61"/>
      <c r="M53" s="61"/>
      <c r="N53" s="48"/>
      <c r="O53" s="47"/>
    </row>
    <row r="54" spans="2:20" ht="12" customHeight="1" x14ac:dyDescent="0.15">
      <c r="B54" s="53">
        <v>41</v>
      </c>
      <c r="C54" s="60" t="s">
        <v>62</v>
      </c>
      <c r="D54" s="5"/>
      <c r="E54" s="53">
        <v>51</v>
      </c>
      <c r="F54" s="51"/>
      <c r="G54" s="51"/>
      <c r="H54" s="61"/>
      <c r="I54" s="62"/>
      <c r="J54" s="51" t="str">
        <f t="shared" si="1"/>
        <v>越谷市陸協</v>
      </c>
      <c r="K54" s="51"/>
      <c r="L54" s="61"/>
      <c r="M54" s="61"/>
      <c r="N54" s="48"/>
      <c r="O54" s="47"/>
    </row>
    <row r="55" spans="2:20" ht="12" customHeight="1" x14ac:dyDescent="0.15">
      <c r="B55" s="53">
        <v>42</v>
      </c>
      <c r="C55" s="60"/>
      <c r="D55" s="5"/>
      <c r="E55" s="53">
        <v>52</v>
      </c>
      <c r="F55" s="51"/>
      <c r="G55" s="51"/>
      <c r="H55" s="61"/>
      <c r="I55" s="62"/>
      <c r="J55" s="51" t="str">
        <f t="shared" si="1"/>
        <v>越谷市陸協</v>
      </c>
      <c r="K55" s="51"/>
      <c r="L55" s="61"/>
      <c r="M55" s="61"/>
      <c r="N55" s="48"/>
      <c r="O55" s="47"/>
    </row>
    <row r="56" spans="2:20" ht="12" customHeight="1" x14ac:dyDescent="0.15">
      <c r="B56" s="53">
        <v>43</v>
      </c>
      <c r="C56" s="60" t="s">
        <v>61</v>
      </c>
      <c r="D56" s="5"/>
      <c r="E56" s="53">
        <v>53</v>
      </c>
      <c r="F56" s="51"/>
      <c r="G56" s="51"/>
      <c r="H56" s="61"/>
      <c r="I56" s="62"/>
      <c r="J56" s="51" t="str">
        <f t="shared" si="1"/>
        <v>越谷市陸協</v>
      </c>
      <c r="K56" s="51"/>
      <c r="L56" s="61"/>
      <c r="M56" s="61"/>
      <c r="N56" s="48"/>
      <c r="O56" s="47"/>
    </row>
    <row r="57" spans="2:20" ht="12" customHeight="1" x14ac:dyDescent="0.15">
      <c r="B57" s="53">
        <v>44</v>
      </c>
      <c r="C57" s="60" t="s">
        <v>195</v>
      </c>
      <c r="D57" s="5"/>
      <c r="E57" s="53">
        <v>54</v>
      </c>
      <c r="F57" s="51"/>
      <c r="G57" s="51"/>
      <c r="H57" s="61"/>
      <c r="I57" s="62"/>
      <c r="J57" s="51" t="str">
        <f t="shared" si="1"/>
        <v>越谷市陸協</v>
      </c>
      <c r="K57" s="51"/>
      <c r="L57" s="61"/>
      <c r="M57" s="61"/>
      <c r="N57" s="48"/>
      <c r="O57" s="47"/>
    </row>
    <row r="58" spans="2:20" ht="12" customHeight="1" x14ac:dyDescent="0.15">
      <c r="B58" s="53">
        <v>45</v>
      </c>
      <c r="C58" s="60" t="s">
        <v>60</v>
      </c>
      <c r="D58" s="5"/>
      <c r="E58" s="53">
        <v>55</v>
      </c>
      <c r="F58" s="51"/>
      <c r="G58" s="51"/>
      <c r="H58" s="61"/>
      <c r="I58" s="62"/>
      <c r="J58" s="51" t="str">
        <f t="shared" si="1"/>
        <v>越谷市陸協</v>
      </c>
      <c r="K58" s="51"/>
      <c r="L58" s="61"/>
      <c r="M58" s="61"/>
      <c r="N58" s="48"/>
      <c r="O58" s="47"/>
    </row>
    <row r="59" spans="2:20" ht="12" customHeight="1" x14ac:dyDescent="0.15">
      <c r="B59" s="53">
        <v>46</v>
      </c>
      <c r="C59" s="60"/>
      <c r="D59" s="5"/>
      <c r="E59" s="53">
        <v>56</v>
      </c>
      <c r="F59" s="51"/>
      <c r="G59" s="51"/>
      <c r="H59" s="61"/>
      <c r="I59" s="62"/>
      <c r="J59" s="51" t="str">
        <f t="shared" si="1"/>
        <v>越谷市陸協</v>
      </c>
      <c r="K59" s="51"/>
      <c r="L59" s="61"/>
      <c r="M59" s="61"/>
      <c r="N59" s="48"/>
      <c r="O59" s="47"/>
    </row>
    <row r="60" spans="2:20" ht="12" customHeight="1" x14ac:dyDescent="0.15">
      <c r="B60" s="53">
        <v>47</v>
      </c>
      <c r="C60" s="60" t="s">
        <v>59</v>
      </c>
      <c r="D60" s="5"/>
      <c r="E60" s="53">
        <v>57</v>
      </c>
      <c r="F60" s="51"/>
      <c r="G60" s="51"/>
      <c r="H60" s="61"/>
      <c r="I60" s="62"/>
      <c r="J60" s="51" t="str">
        <f t="shared" si="1"/>
        <v>越谷市陸協</v>
      </c>
      <c r="K60" s="51"/>
      <c r="L60" s="61"/>
      <c r="M60" s="61"/>
      <c r="N60" s="48"/>
      <c r="O60" s="47"/>
    </row>
    <row r="61" spans="2:20" ht="12" customHeight="1" x14ac:dyDescent="0.15">
      <c r="B61" s="53">
        <v>48</v>
      </c>
      <c r="C61" s="60"/>
      <c r="D61" s="5"/>
      <c r="E61" s="53">
        <v>58</v>
      </c>
      <c r="F61" s="51"/>
      <c r="G61" s="51"/>
      <c r="H61" s="61"/>
      <c r="I61" s="62"/>
      <c r="J61" s="51" t="str">
        <f t="shared" si="1"/>
        <v>越谷市陸協</v>
      </c>
      <c r="K61" s="51"/>
      <c r="L61" s="61"/>
      <c r="M61" s="61"/>
      <c r="N61" s="48"/>
      <c r="O61" s="47"/>
    </row>
    <row r="62" spans="2:20" ht="12" customHeight="1" x14ac:dyDescent="0.15">
      <c r="B62" s="53">
        <v>49</v>
      </c>
      <c r="C62" s="60" t="s">
        <v>58</v>
      </c>
      <c r="D62" s="5"/>
      <c r="E62" s="53">
        <v>59</v>
      </c>
      <c r="F62" s="51"/>
      <c r="G62" s="51"/>
      <c r="H62" s="61"/>
      <c r="I62" s="62"/>
      <c r="J62" s="51" t="str">
        <f t="shared" si="1"/>
        <v>越谷市陸協</v>
      </c>
      <c r="K62" s="51"/>
      <c r="L62" s="61"/>
      <c r="M62" s="61"/>
      <c r="N62" s="48"/>
      <c r="O62" s="47"/>
    </row>
    <row r="63" spans="2:20" ht="12" customHeight="1" x14ac:dyDescent="0.15">
      <c r="B63" s="53">
        <v>50</v>
      </c>
      <c r="C63" s="60" t="s">
        <v>57</v>
      </c>
      <c r="D63" s="5"/>
      <c r="E63" s="53">
        <v>60</v>
      </c>
      <c r="F63" s="51"/>
      <c r="G63" s="51"/>
      <c r="H63" s="61"/>
      <c r="I63" s="62"/>
      <c r="J63" s="51" t="str">
        <f t="shared" si="1"/>
        <v>越谷市陸協</v>
      </c>
      <c r="K63" s="51"/>
      <c r="L63" s="61"/>
      <c r="M63" s="61"/>
      <c r="N63" s="48"/>
      <c r="O63" s="47"/>
    </row>
    <row r="64" spans="2:20" ht="12" customHeight="1" x14ac:dyDescent="0.15">
      <c r="B64" s="53">
        <v>51</v>
      </c>
      <c r="C64" s="60" t="s">
        <v>56</v>
      </c>
      <c r="D64" s="5"/>
      <c r="E64" s="53">
        <v>61</v>
      </c>
      <c r="F64" s="51"/>
      <c r="G64" s="51"/>
      <c r="H64" s="61"/>
      <c r="I64" s="62"/>
      <c r="J64" s="51" t="str">
        <f t="shared" si="1"/>
        <v>越谷市陸協</v>
      </c>
      <c r="K64" s="51"/>
      <c r="L64" s="61"/>
      <c r="M64" s="61"/>
      <c r="N64" s="48"/>
      <c r="O64" s="47"/>
    </row>
    <row r="65" spans="2:15" ht="12" customHeight="1" x14ac:dyDescent="0.15">
      <c r="B65" s="53">
        <v>52</v>
      </c>
      <c r="C65" s="60" t="s">
        <v>55</v>
      </c>
      <c r="D65" s="5"/>
      <c r="E65" s="53">
        <v>62</v>
      </c>
      <c r="F65" s="51"/>
      <c r="G65" s="51"/>
      <c r="H65" s="61"/>
      <c r="I65" s="62"/>
      <c r="J65" s="51" t="str">
        <f t="shared" si="1"/>
        <v>越谷市陸協</v>
      </c>
      <c r="K65" s="51"/>
      <c r="L65" s="61"/>
      <c r="M65" s="61"/>
      <c r="N65" s="48"/>
      <c r="O65" s="47"/>
    </row>
    <row r="66" spans="2:15" ht="12" customHeight="1" x14ac:dyDescent="0.15">
      <c r="B66" s="53">
        <v>53</v>
      </c>
      <c r="C66" s="60" t="s">
        <v>54</v>
      </c>
      <c r="D66" s="5"/>
      <c r="E66" s="53">
        <v>63</v>
      </c>
      <c r="F66" s="51"/>
      <c r="G66" s="51"/>
      <c r="H66" s="61"/>
      <c r="I66" s="62"/>
      <c r="J66" s="51" t="str">
        <f t="shared" si="1"/>
        <v>越谷市陸協</v>
      </c>
      <c r="K66" s="51"/>
      <c r="L66" s="61"/>
      <c r="M66" s="61"/>
      <c r="N66" s="48"/>
      <c r="O66" s="47"/>
    </row>
    <row r="67" spans="2:15" ht="12" customHeight="1" x14ac:dyDescent="0.15">
      <c r="B67" s="53">
        <v>54</v>
      </c>
      <c r="C67" s="60" t="s">
        <v>53</v>
      </c>
      <c r="D67" s="5"/>
      <c r="E67" s="53">
        <v>64</v>
      </c>
      <c r="F67" s="51"/>
      <c r="G67" s="51"/>
      <c r="H67" s="61"/>
      <c r="I67" s="62"/>
      <c r="J67" s="51" t="str">
        <f t="shared" si="1"/>
        <v>越谷市陸協</v>
      </c>
      <c r="K67" s="51"/>
      <c r="L67" s="61"/>
      <c r="M67" s="61"/>
      <c r="N67" s="48"/>
      <c r="O67" s="47"/>
    </row>
    <row r="68" spans="2:15" ht="12" customHeight="1" x14ac:dyDescent="0.15">
      <c r="B68" s="63">
        <v>55</v>
      </c>
      <c r="C68" s="60" t="s">
        <v>196</v>
      </c>
      <c r="D68" s="5"/>
      <c r="E68" s="53">
        <v>65</v>
      </c>
      <c r="F68" s="51"/>
      <c r="G68" s="51"/>
      <c r="H68" s="61"/>
      <c r="I68" s="62"/>
      <c r="J68" s="51" t="str">
        <f t="shared" ref="J68:J103" si="2">$J$4</f>
        <v>越谷市陸協</v>
      </c>
      <c r="K68" s="51"/>
      <c r="L68" s="61"/>
      <c r="M68" s="61"/>
      <c r="N68" s="48"/>
      <c r="O68" s="47"/>
    </row>
    <row r="69" spans="2:15" ht="12" customHeight="1" x14ac:dyDescent="0.15">
      <c r="B69" s="53">
        <v>56</v>
      </c>
      <c r="C69" s="60"/>
      <c r="D69" s="5"/>
      <c r="E69" s="53">
        <v>66</v>
      </c>
      <c r="F69" s="50"/>
      <c r="G69" s="50"/>
      <c r="H69" s="49"/>
      <c r="I69" s="52"/>
      <c r="J69" s="51" t="str">
        <f t="shared" si="2"/>
        <v>越谷市陸協</v>
      </c>
      <c r="K69" s="50"/>
      <c r="L69" s="49"/>
      <c r="M69" s="49"/>
      <c r="N69" s="48"/>
      <c r="O69" s="47"/>
    </row>
    <row r="70" spans="2:15" ht="12" customHeight="1" x14ac:dyDescent="0.15">
      <c r="B70" s="53">
        <v>57</v>
      </c>
      <c r="C70" s="60" t="s">
        <v>197</v>
      </c>
      <c r="D70" s="5"/>
      <c r="E70" s="53">
        <v>67</v>
      </c>
      <c r="F70" s="50"/>
      <c r="G70" s="50"/>
      <c r="H70" s="49"/>
      <c r="I70" s="52"/>
      <c r="J70" s="51" t="str">
        <f t="shared" si="2"/>
        <v>越谷市陸協</v>
      </c>
      <c r="K70" s="50"/>
      <c r="L70" s="49"/>
      <c r="M70" s="49"/>
      <c r="N70" s="48"/>
      <c r="O70" s="47"/>
    </row>
    <row r="71" spans="2:15" ht="12" customHeight="1" x14ac:dyDescent="0.15">
      <c r="B71" s="53">
        <v>58</v>
      </c>
      <c r="C71" s="60" t="s">
        <v>52</v>
      </c>
      <c r="D71" s="5"/>
      <c r="E71" s="53">
        <v>68</v>
      </c>
      <c r="F71" s="50"/>
      <c r="G71" s="50"/>
      <c r="H71" s="49"/>
      <c r="I71" s="52"/>
      <c r="J71" s="51" t="str">
        <f t="shared" si="2"/>
        <v>越谷市陸協</v>
      </c>
      <c r="K71" s="50"/>
      <c r="L71" s="49"/>
      <c r="M71" s="49"/>
      <c r="N71" s="48"/>
      <c r="O71" s="47"/>
    </row>
    <row r="72" spans="2:15" ht="12" customHeight="1" x14ac:dyDescent="0.15">
      <c r="B72" s="53">
        <v>59</v>
      </c>
      <c r="C72" s="60" t="s">
        <v>198</v>
      </c>
      <c r="D72" s="5"/>
      <c r="E72" s="53">
        <v>69</v>
      </c>
      <c r="F72" s="50"/>
      <c r="G72" s="50"/>
      <c r="H72" s="49"/>
      <c r="I72" s="52"/>
      <c r="J72" s="51" t="str">
        <f t="shared" si="2"/>
        <v>越谷市陸協</v>
      </c>
      <c r="K72" s="50"/>
      <c r="L72" s="49"/>
      <c r="M72" s="49"/>
      <c r="N72" s="48"/>
      <c r="O72" s="47"/>
    </row>
    <row r="73" spans="2:15" ht="12" customHeight="1" x14ac:dyDescent="0.15">
      <c r="B73" s="53">
        <v>60</v>
      </c>
      <c r="C73" s="60" t="s">
        <v>51</v>
      </c>
      <c r="D73" s="5"/>
      <c r="E73" s="53">
        <v>70</v>
      </c>
      <c r="F73" s="50"/>
      <c r="G73" s="50"/>
      <c r="H73" s="49"/>
      <c r="I73" s="52"/>
      <c r="J73" s="51" t="str">
        <f t="shared" si="2"/>
        <v>越谷市陸協</v>
      </c>
      <c r="K73" s="50"/>
      <c r="L73" s="49"/>
      <c r="M73" s="49"/>
      <c r="N73" s="48"/>
      <c r="O73" s="47"/>
    </row>
    <row r="74" spans="2:15" ht="12" customHeight="1" x14ac:dyDescent="0.15">
      <c r="B74" s="57">
        <v>61</v>
      </c>
      <c r="C74" s="60" t="s">
        <v>199</v>
      </c>
      <c r="D74" s="5"/>
      <c r="E74" s="53">
        <v>71</v>
      </c>
      <c r="F74" s="50"/>
      <c r="G74" s="50"/>
      <c r="H74" s="49"/>
      <c r="I74" s="52"/>
      <c r="J74" s="51" t="str">
        <f t="shared" si="2"/>
        <v>越谷市陸協</v>
      </c>
      <c r="K74" s="50"/>
      <c r="L74" s="49"/>
      <c r="M74" s="49"/>
      <c r="N74" s="48"/>
      <c r="O74" s="47"/>
    </row>
    <row r="75" spans="2:15" ht="12" customHeight="1" x14ac:dyDescent="0.15">
      <c r="B75" s="59">
        <v>62</v>
      </c>
      <c r="C75" s="56" t="s">
        <v>50</v>
      </c>
      <c r="D75" s="5"/>
      <c r="E75" s="53">
        <v>72</v>
      </c>
      <c r="F75" s="50"/>
      <c r="G75" s="50"/>
      <c r="H75" s="49"/>
      <c r="I75" s="52"/>
      <c r="J75" s="51" t="str">
        <f t="shared" si="2"/>
        <v>越谷市陸協</v>
      </c>
      <c r="K75" s="50"/>
      <c r="L75" s="49"/>
      <c r="M75" s="49"/>
      <c r="N75" s="48"/>
      <c r="O75" s="47"/>
    </row>
    <row r="76" spans="2:15" ht="12" customHeight="1" x14ac:dyDescent="0.15">
      <c r="B76" s="53">
        <v>63</v>
      </c>
      <c r="C76" s="58" t="s">
        <v>49</v>
      </c>
      <c r="D76" s="5"/>
      <c r="E76" s="53">
        <v>73</v>
      </c>
      <c r="F76" s="50"/>
      <c r="G76" s="50"/>
      <c r="H76" s="49"/>
      <c r="I76" s="52"/>
      <c r="J76" s="51" t="str">
        <f t="shared" si="2"/>
        <v>越谷市陸協</v>
      </c>
      <c r="K76" s="50"/>
      <c r="L76" s="49"/>
      <c r="M76" s="49"/>
      <c r="N76" s="48"/>
      <c r="O76" s="47"/>
    </row>
    <row r="77" spans="2:15" ht="12" customHeight="1" x14ac:dyDescent="0.15">
      <c r="B77" s="53">
        <v>64</v>
      </c>
      <c r="C77" s="60" t="s">
        <v>200</v>
      </c>
      <c r="D77" s="5"/>
      <c r="E77" s="53">
        <v>74</v>
      </c>
      <c r="F77" s="50"/>
      <c r="G77" s="50"/>
      <c r="H77" s="49"/>
      <c r="I77" s="52"/>
      <c r="J77" s="51" t="str">
        <f t="shared" si="2"/>
        <v>越谷市陸協</v>
      </c>
      <c r="K77" s="50"/>
      <c r="L77" s="49"/>
      <c r="M77" s="49"/>
      <c r="N77" s="48"/>
      <c r="O77" s="47"/>
    </row>
    <row r="78" spans="2:15" ht="12" customHeight="1" x14ac:dyDescent="0.15">
      <c r="B78" s="57">
        <v>65</v>
      </c>
      <c r="C78" s="60" t="s">
        <v>47</v>
      </c>
      <c r="D78" s="5"/>
      <c r="E78" s="53">
        <v>75</v>
      </c>
      <c r="F78" s="50"/>
      <c r="G78" s="50"/>
      <c r="H78" s="49"/>
      <c r="I78" s="52"/>
      <c r="J78" s="51" t="str">
        <f t="shared" si="2"/>
        <v>越谷市陸協</v>
      </c>
      <c r="K78" s="50"/>
      <c r="L78" s="49"/>
      <c r="M78" s="49"/>
      <c r="N78" s="48"/>
      <c r="O78" s="47"/>
    </row>
    <row r="79" spans="2:15" ht="12" customHeight="1" x14ac:dyDescent="0.15">
      <c r="B79" s="59">
        <v>66</v>
      </c>
      <c r="C79" s="56" t="s">
        <v>48</v>
      </c>
      <c r="D79" s="5"/>
      <c r="E79" s="53">
        <v>76</v>
      </c>
      <c r="F79" s="50"/>
      <c r="G79" s="50"/>
      <c r="H79" s="49"/>
      <c r="I79" s="52"/>
      <c r="J79" s="51" t="str">
        <f t="shared" si="2"/>
        <v>越谷市陸協</v>
      </c>
      <c r="K79" s="50"/>
      <c r="L79" s="49"/>
      <c r="M79" s="49"/>
      <c r="N79" s="48"/>
      <c r="O79" s="47"/>
    </row>
    <row r="80" spans="2:15" ht="12" customHeight="1" x14ac:dyDescent="0.15">
      <c r="B80" s="53">
        <v>67</v>
      </c>
      <c r="C80" s="58" t="s">
        <v>201</v>
      </c>
      <c r="D80" s="5"/>
      <c r="E80" s="53">
        <v>77</v>
      </c>
      <c r="F80" s="50"/>
      <c r="G80" s="50"/>
      <c r="H80" s="49"/>
      <c r="I80" s="52"/>
      <c r="J80" s="51" t="str">
        <f t="shared" si="2"/>
        <v>越谷市陸協</v>
      </c>
      <c r="K80" s="50"/>
      <c r="L80" s="49"/>
      <c r="M80" s="49"/>
      <c r="N80" s="48"/>
      <c r="O80" s="47"/>
    </row>
    <row r="81" spans="2:15" ht="12" customHeight="1" x14ac:dyDescent="0.15">
      <c r="B81" s="57">
        <v>68</v>
      </c>
      <c r="C81" s="56" t="s">
        <v>202</v>
      </c>
      <c r="D81" s="5"/>
      <c r="E81" s="53">
        <v>78</v>
      </c>
      <c r="F81" s="50"/>
      <c r="G81" s="50"/>
      <c r="H81" s="49"/>
      <c r="I81" s="52"/>
      <c r="J81" s="51" t="str">
        <f t="shared" si="2"/>
        <v>越谷市陸協</v>
      </c>
      <c r="K81" s="50"/>
      <c r="L81" s="49"/>
      <c r="M81" s="49"/>
      <c r="N81" s="48"/>
      <c r="O81" s="47"/>
    </row>
    <row r="82" spans="2:15" ht="12" customHeight="1" thickBot="1" x14ac:dyDescent="0.2">
      <c r="B82" s="55">
        <v>69</v>
      </c>
      <c r="C82" s="54" t="s">
        <v>203</v>
      </c>
      <c r="D82" s="5"/>
      <c r="E82" s="53">
        <v>79</v>
      </c>
      <c r="F82" s="50"/>
      <c r="G82" s="50"/>
      <c r="H82" s="49"/>
      <c r="I82" s="52"/>
      <c r="J82" s="51" t="str">
        <f t="shared" si="2"/>
        <v>越谷市陸協</v>
      </c>
      <c r="K82" s="50"/>
      <c r="L82" s="49"/>
      <c r="M82" s="49"/>
      <c r="N82" s="48"/>
      <c r="O82" s="47"/>
    </row>
    <row r="83" spans="2:15" ht="12" customHeight="1" thickTop="1" x14ac:dyDescent="0.15">
      <c r="B83" s="5">
        <v>70</v>
      </c>
      <c r="C83" s="9" t="s">
        <v>204</v>
      </c>
      <c r="D83" s="5"/>
      <c r="E83" s="53">
        <v>80</v>
      </c>
      <c r="F83" s="50"/>
      <c r="G83" s="50"/>
      <c r="H83" s="49"/>
      <c r="I83" s="52"/>
      <c r="J83" s="51" t="str">
        <f t="shared" si="2"/>
        <v>越谷市陸協</v>
      </c>
      <c r="K83" s="50"/>
      <c r="L83" s="49"/>
      <c r="M83" s="49"/>
      <c r="N83" s="48"/>
      <c r="O83" s="47"/>
    </row>
    <row r="84" spans="2:15" ht="12" customHeight="1" x14ac:dyDescent="0.15">
      <c r="B84" s="5"/>
      <c r="C84" s="9"/>
      <c r="D84" s="5"/>
      <c r="E84" s="53">
        <v>81</v>
      </c>
      <c r="F84" s="50"/>
      <c r="G84" s="50"/>
      <c r="H84" s="49"/>
      <c r="I84" s="52"/>
      <c r="J84" s="51" t="str">
        <f t="shared" si="2"/>
        <v>越谷市陸協</v>
      </c>
      <c r="K84" s="50"/>
      <c r="L84" s="49"/>
      <c r="M84" s="49"/>
      <c r="N84" s="48"/>
      <c r="O84" s="47"/>
    </row>
    <row r="85" spans="2:15" ht="12" customHeight="1" x14ac:dyDescent="0.15">
      <c r="B85" s="5"/>
      <c r="C85" s="9"/>
      <c r="D85" s="5"/>
      <c r="E85" s="53">
        <v>82</v>
      </c>
      <c r="F85" s="50"/>
      <c r="G85" s="50"/>
      <c r="H85" s="49"/>
      <c r="I85" s="52"/>
      <c r="J85" s="51" t="str">
        <f t="shared" si="2"/>
        <v>越谷市陸協</v>
      </c>
      <c r="K85" s="50"/>
      <c r="L85" s="49"/>
      <c r="M85" s="49"/>
      <c r="N85" s="48"/>
      <c r="O85" s="47"/>
    </row>
    <row r="86" spans="2:15" ht="12" customHeight="1" x14ac:dyDescent="0.15">
      <c r="B86" s="5"/>
      <c r="C86" s="9"/>
      <c r="D86" s="5"/>
      <c r="E86" s="53">
        <v>83</v>
      </c>
      <c r="F86" s="50"/>
      <c r="G86" s="50"/>
      <c r="H86" s="49"/>
      <c r="I86" s="52"/>
      <c r="J86" s="51" t="str">
        <f t="shared" si="2"/>
        <v>越谷市陸協</v>
      </c>
      <c r="K86" s="50"/>
      <c r="L86" s="49"/>
      <c r="M86" s="49"/>
      <c r="N86" s="48"/>
      <c r="O86" s="47"/>
    </row>
    <row r="87" spans="2:15" ht="12" customHeight="1" x14ac:dyDescent="0.15">
      <c r="B87" s="5"/>
      <c r="C87" s="9"/>
      <c r="D87" s="5"/>
      <c r="E87" s="53">
        <v>84</v>
      </c>
      <c r="F87" s="50"/>
      <c r="G87" s="50"/>
      <c r="H87" s="49"/>
      <c r="I87" s="52"/>
      <c r="J87" s="51" t="str">
        <f t="shared" si="2"/>
        <v>越谷市陸協</v>
      </c>
      <c r="K87" s="50"/>
      <c r="L87" s="49"/>
      <c r="M87" s="49"/>
      <c r="N87" s="48"/>
      <c r="O87" s="47"/>
    </row>
    <row r="88" spans="2:15" ht="12" customHeight="1" x14ac:dyDescent="0.15">
      <c r="B88" s="5"/>
      <c r="C88" s="9"/>
      <c r="D88" s="5"/>
      <c r="E88" s="53">
        <v>85</v>
      </c>
      <c r="F88" s="50"/>
      <c r="G88" s="50"/>
      <c r="H88" s="49"/>
      <c r="I88" s="52"/>
      <c r="J88" s="51" t="str">
        <f t="shared" si="2"/>
        <v>越谷市陸協</v>
      </c>
      <c r="K88" s="50"/>
      <c r="L88" s="49"/>
      <c r="M88" s="49"/>
      <c r="N88" s="48"/>
      <c r="O88" s="47"/>
    </row>
    <row r="89" spans="2:15" ht="12" customHeight="1" x14ac:dyDescent="0.15">
      <c r="B89" s="5"/>
      <c r="C89" s="9"/>
      <c r="D89" s="5"/>
      <c r="E89" s="53">
        <v>86</v>
      </c>
      <c r="F89" s="50"/>
      <c r="G89" s="50"/>
      <c r="H89" s="49"/>
      <c r="I89" s="52"/>
      <c r="J89" s="51" t="str">
        <f t="shared" si="2"/>
        <v>越谷市陸協</v>
      </c>
      <c r="K89" s="50"/>
      <c r="L89" s="49"/>
      <c r="M89" s="49"/>
      <c r="N89" s="48"/>
      <c r="O89" s="47"/>
    </row>
    <row r="90" spans="2:15" ht="12" customHeight="1" x14ac:dyDescent="0.15">
      <c r="B90" s="5"/>
      <c r="C90" s="9"/>
      <c r="D90" s="5"/>
      <c r="E90" s="53">
        <v>87</v>
      </c>
      <c r="F90" s="50"/>
      <c r="G90" s="50"/>
      <c r="H90" s="49"/>
      <c r="I90" s="52"/>
      <c r="J90" s="51" t="str">
        <f t="shared" si="2"/>
        <v>越谷市陸協</v>
      </c>
      <c r="K90" s="50"/>
      <c r="L90" s="49"/>
      <c r="M90" s="49"/>
      <c r="N90" s="48"/>
      <c r="O90" s="47"/>
    </row>
    <row r="91" spans="2:15" ht="12" customHeight="1" x14ac:dyDescent="0.15">
      <c r="B91" s="5"/>
      <c r="C91" s="9"/>
      <c r="D91" s="5"/>
      <c r="E91" s="53">
        <v>88</v>
      </c>
      <c r="F91" s="50"/>
      <c r="G91" s="50"/>
      <c r="H91" s="49"/>
      <c r="I91" s="52"/>
      <c r="J91" s="51" t="str">
        <f t="shared" si="2"/>
        <v>越谷市陸協</v>
      </c>
      <c r="K91" s="50"/>
      <c r="L91" s="49"/>
      <c r="M91" s="49"/>
      <c r="N91" s="48"/>
      <c r="O91" s="47"/>
    </row>
    <row r="92" spans="2:15" ht="12" customHeight="1" x14ac:dyDescent="0.15">
      <c r="B92" s="5"/>
      <c r="C92" s="9"/>
      <c r="D92" s="5"/>
      <c r="E92" s="53">
        <v>89</v>
      </c>
      <c r="F92" s="50"/>
      <c r="G92" s="50"/>
      <c r="H92" s="49"/>
      <c r="I92" s="52"/>
      <c r="J92" s="51" t="str">
        <f t="shared" si="2"/>
        <v>越谷市陸協</v>
      </c>
      <c r="K92" s="50"/>
      <c r="L92" s="49"/>
      <c r="M92" s="49"/>
      <c r="N92" s="48"/>
      <c r="O92" s="47" t="str">
        <f t="shared" ref="O92:O103" si="3">IF(L92=0," ",VLOOKUP(L92,$B$14:$C$83,2))</f>
        <v xml:space="preserve"> </v>
      </c>
    </row>
    <row r="93" spans="2:15" ht="12" customHeight="1" x14ac:dyDescent="0.15">
      <c r="B93" s="5"/>
      <c r="C93" s="9"/>
      <c r="D93" s="5"/>
      <c r="E93" s="53">
        <v>90</v>
      </c>
      <c r="F93" s="50"/>
      <c r="G93" s="50"/>
      <c r="H93" s="49"/>
      <c r="I93" s="52"/>
      <c r="J93" s="51" t="str">
        <f t="shared" si="2"/>
        <v>越谷市陸協</v>
      </c>
      <c r="K93" s="50"/>
      <c r="L93" s="49"/>
      <c r="M93" s="49"/>
      <c r="N93" s="48"/>
      <c r="O93" s="47" t="str">
        <f t="shared" si="3"/>
        <v xml:space="preserve"> </v>
      </c>
    </row>
    <row r="94" spans="2:15" ht="12" customHeight="1" x14ac:dyDescent="0.15">
      <c r="B94" s="5"/>
      <c r="C94" s="9"/>
      <c r="D94" s="5"/>
      <c r="E94" s="53">
        <v>91</v>
      </c>
      <c r="F94" s="50"/>
      <c r="G94" s="50"/>
      <c r="H94" s="49"/>
      <c r="I94" s="52"/>
      <c r="J94" s="51" t="str">
        <f t="shared" si="2"/>
        <v>越谷市陸協</v>
      </c>
      <c r="K94" s="50"/>
      <c r="L94" s="49"/>
      <c r="M94" s="49"/>
      <c r="N94" s="48"/>
      <c r="O94" s="47" t="str">
        <f t="shared" si="3"/>
        <v xml:space="preserve"> </v>
      </c>
    </row>
    <row r="95" spans="2:15" ht="12" customHeight="1" x14ac:dyDescent="0.15">
      <c r="B95" s="5"/>
      <c r="C95" s="9"/>
      <c r="D95" s="5"/>
      <c r="E95" s="53">
        <v>92</v>
      </c>
      <c r="F95" s="50"/>
      <c r="G95" s="50"/>
      <c r="H95" s="49"/>
      <c r="I95" s="52"/>
      <c r="J95" s="51" t="str">
        <f t="shared" si="2"/>
        <v>越谷市陸協</v>
      </c>
      <c r="K95" s="50"/>
      <c r="L95" s="49"/>
      <c r="M95" s="49"/>
      <c r="N95" s="48"/>
      <c r="O95" s="47" t="str">
        <f t="shared" si="3"/>
        <v xml:space="preserve"> </v>
      </c>
    </row>
    <row r="96" spans="2:15" ht="12" customHeight="1" x14ac:dyDescent="0.15">
      <c r="B96" s="5"/>
      <c r="C96" s="9"/>
      <c r="D96" s="5"/>
      <c r="E96" s="53">
        <v>93</v>
      </c>
      <c r="F96" s="50"/>
      <c r="G96" s="50"/>
      <c r="H96" s="49"/>
      <c r="I96" s="52"/>
      <c r="J96" s="51" t="str">
        <f t="shared" si="2"/>
        <v>越谷市陸協</v>
      </c>
      <c r="K96" s="50"/>
      <c r="L96" s="49"/>
      <c r="M96" s="49"/>
      <c r="N96" s="48"/>
      <c r="O96" s="47" t="str">
        <f t="shared" si="3"/>
        <v xml:space="preserve"> </v>
      </c>
    </row>
    <row r="97" spans="2:15" ht="12" customHeight="1" x14ac:dyDescent="0.15">
      <c r="B97" s="5"/>
      <c r="C97" s="9"/>
      <c r="D97" s="5"/>
      <c r="E97" s="53">
        <v>94</v>
      </c>
      <c r="F97" s="50"/>
      <c r="G97" s="50"/>
      <c r="H97" s="49"/>
      <c r="I97" s="52"/>
      <c r="J97" s="51" t="str">
        <f t="shared" si="2"/>
        <v>越谷市陸協</v>
      </c>
      <c r="K97" s="50"/>
      <c r="L97" s="49"/>
      <c r="M97" s="49"/>
      <c r="N97" s="48"/>
      <c r="O97" s="47" t="str">
        <f t="shared" si="3"/>
        <v xml:space="preserve"> </v>
      </c>
    </row>
    <row r="98" spans="2:15" ht="12" customHeight="1" x14ac:dyDescent="0.15">
      <c r="B98" s="5"/>
      <c r="C98" s="9"/>
      <c r="D98" s="5"/>
      <c r="E98" s="53">
        <v>95</v>
      </c>
      <c r="F98" s="50"/>
      <c r="G98" s="50"/>
      <c r="H98" s="49"/>
      <c r="I98" s="52"/>
      <c r="J98" s="51" t="str">
        <f t="shared" si="2"/>
        <v>越谷市陸協</v>
      </c>
      <c r="K98" s="50"/>
      <c r="L98" s="49"/>
      <c r="M98" s="49"/>
      <c r="N98" s="48"/>
      <c r="O98" s="47" t="str">
        <f t="shared" si="3"/>
        <v xml:space="preserve"> </v>
      </c>
    </row>
    <row r="99" spans="2:15" ht="12" customHeight="1" x14ac:dyDescent="0.15">
      <c r="B99" s="5"/>
      <c r="C99" s="9"/>
      <c r="D99" s="5"/>
      <c r="E99" s="53">
        <v>96</v>
      </c>
      <c r="F99" s="50"/>
      <c r="G99" s="50"/>
      <c r="H99" s="49"/>
      <c r="I99" s="52"/>
      <c r="J99" s="51" t="str">
        <f t="shared" si="2"/>
        <v>越谷市陸協</v>
      </c>
      <c r="K99" s="50"/>
      <c r="L99" s="49"/>
      <c r="M99" s="49"/>
      <c r="N99" s="48"/>
      <c r="O99" s="47" t="str">
        <f t="shared" si="3"/>
        <v xml:space="preserve"> </v>
      </c>
    </row>
    <row r="100" spans="2:15" ht="12" customHeight="1" x14ac:dyDescent="0.15">
      <c r="B100" s="5"/>
      <c r="C100" s="9"/>
      <c r="D100" s="5"/>
      <c r="E100" s="53">
        <v>97</v>
      </c>
      <c r="F100" s="50"/>
      <c r="G100" s="50"/>
      <c r="H100" s="49"/>
      <c r="I100" s="52"/>
      <c r="J100" s="51" t="str">
        <f t="shared" si="2"/>
        <v>越谷市陸協</v>
      </c>
      <c r="K100" s="50"/>
      <c r="L100" s="49"/>
      <c r="M100" s="49"/>
      <c r="N100" s="48"/>
      <c r="O100" s="47" t="str">
        <f t="shared" si="3"/>
        <v xml:space="preserve"> </v>
      </c>
    </row>
    <row r="101" spans="2:15" ht="12" customHeight="1" x14ac:dyDescent="0.15">
      <c r="B101" s="5"/>
      <c r="C101" s="9"/>
      <c r="D101" s="5"/>
      <c r="E101" s="53">
        <v>98</v>
      </c>
      <c r="F101" s="50"/>
      <c r="G101" s="50"/>
      <c r="H101" s="49"/>
      <c r="I101" s="52"/>
      <c r="J101" s="51" t="str">
        <f t="shared" si="2"/>
        <v>越谷市陸協</v>
      </c>
      <c r="K101" s="50"/>
      <c r="L101" s="49"/>
      <c r="M101" s="49"/>
      <c r="N101" s="48"/>
      <c r="O101" s="47" t="str">
        <f t="shared" si="3"/>
        <v xml:space="preserve"> </v>
      </c>
    </row>
    <row r="102" spans="2:15" ht="12" customHeight="1" x14ac:dyDescent="0.15">
      <c r="B102" s="5"/>
      <c r="C102" s="9"/>
      <c r="D102" s="5"/>
      <c r="E102" s="53">
        <v>99</v>
      </c>
      <c r="F102" s="50"/>
      <c r="G102" s="50"/>
      <c r="H102" s="49"/>
      <c r="I102" s="52"/>
      <c r="J102" s="51" t="str">
        <f t="shared" si="2"/>
        <v>越谷市陸協</v>
      </c>
      <c r="K102" s="50"/>
      <c r="L102" s="49"/>
      <c r="M102" s="49"/>
      <c r="N102" s="48"/>
      <c r="O102" s="47" t="str">
        <f t="shared" si="3"/>
        <v xml:space="preserve"> </v>
      </c>
    </row>
    <row r="103" spans="2:15" ht="12" customHeight="1" thickBot="1" x14ac:dyDescent="0.2">
      <c r="D103" s="46"/>
      <c r="E103" s="45">
        <v>100</v>
      </c>
      <c r="F103" s="42"/>
      <c r="G103" s="42"/>
      <c r="H103" s="41"/>
      <c r="I103" s="44"/>
      <c r="J103" s="43" t="str">
        <f t="shared" si="2"/>
        <v>越谷市陸協</v>
      </c>
      <c r="K103" s="42"/>
      <c r="L103" s="41"/>
      <c r="M103" s="41"/>
      <c r="N103" s="40"/>
      <c r="O103" s="39" t="str">
        <f t="shared" si="3"/>
        <v xml:space="preserve"> </v>
      </c>
    </row>
    <row r="104" spans="2:15" ht="6.75" customHeight="1" thickTop="1" x14ac:dyDescent="0.15">
      <c r="N104" s="10"/>
    </row>
    <row r="105" spans="2:15" ht="16.5" customHeight="1" x14ac:dyDescent="0.2">
      <c r="B105" s="38" t="s">
        <v>46</v>
      </c>
      <c r="C105" s="38"/>
      <c r="D105" s="20"/>
      <c r="E105" s="20"/>
      <c r="F105" s="20"/>
      <c r="G105" s="20"/>
      <c r="H105" s="33"/>
      <c r="I105" s="33"/>
      <c r="J105" s="33"/>
      <c r="K105" s="33"/>
      <c r="L105" s="33"/>
      <c r="M105" s="32"/>
      <c r="N105" s="10"/>
    </row>
    <row r="106" spans="2:15" ht="16.5" customHeight="1" x14ac:dyDescent="0.2">
      <c r="B106" s="35" t="s">
        <v>45</v>
      </c>
      <c r="C106" s="34"/>
      <c r="D106" s="34"/>
      <c r="E106" s="33"/>
      <c r="F106" s="33"/>
      <c r="G106" s="33"/>
      <c r="H106" s="33"/>
      <c r="I106" s="33"/>
      <c r="J106" s="33"/>
      <c r="K106" s="33"/>
      <c r="L106" s="33"/>
      <c r="M106" s="32"/>
      <c r="N106" s="10"/>
    </row>
    <row r="107" spans="2:15" ht="16.5" customHeight="1" x14ac:dyDescent="0.2">
      <c r="B107" s="103" t="s">
        <v>44</v>
      </c>
      <c r="C107" s="103"/>
      <c r="D107" s="33" t="s">
        <v>43</v>
      </c>
      <c r="E107" s="99" t="s">
        <v>42</v>
      </c>
      <c r="F107" s="99"/>
      <c r="G107" s="99"/>
      <c r="H107" s="99"/>
      <c r="I107" s="33" t="s">
        <v>41</v>
      </c>
      <c r="J107" s="33"/>
      <c r="K107" s="33"/>
      <c r="L107" s="33"/>
      <c r="M107" s="37" t="s">
        <v>40</v>
      </c>
      <c r="N107" s="10" t="s">
        <v>39</v>
      </c>
    </row>
    <row r="108" spans="2:15" ht="16.5" customHeight="1" x14ac:dyDescent="0.2">
      <c r="B108" s="103" t="s">
        <v>38</v>
      </c>
      <c r="C108" s="103"/>
      <c r="D108" s="33"/>
      <c r="E108" s="107" t="s">
        <v>37</v>
      </c>
      <c r="F108" s="107"/>
      <c r="G108" s="107"/>
      <c r="H108" s="33" t="s">
        <v>36</v>
      </c>
      <c r="I108" s="36" t="s">
        <v>35</v>
      </c>
      <c r="J108" s="33"/>
      <c r="K108" s="33"/>
      <c r="L108" s="33"/>
      <c r="M108" s="32"/>
      <c r="N108" s="10" t="s">
        <v>34</v>
      </c>
    </row>
    <row r="109" spans="2:15" ht="8.25" customHeight="1" x14ac:dyDescent="0.2">
      <c r="B109" s="34"/>
      <c r="C109" s="34"/>
      <c r="D109" s="34"/>
      <c r="E109" s="33"/>
      <c r="F109" s="33"/>
      <c r="G109" s="33"/>
      <c r="H109" s="33"/>
      <c r="I109" s="33"/>
      <c r="J109" s="33"/>
      <c r="K109" s="33"/>
      <c r="L109" s="33"/>
      <c r="M109" s="32"/>
      <c r="N109" s="10"/>
    </row>
    <row r="110" spans="2:15" ht="16.5" customHeight="1" x14ac:dyDescent="0.2">
      <c r="B110" s="35" t="s">
        <v>33</v>
      </c>
      <c r="C110" s="34"/>
      <c r="D110" s="34"/>
      <c r="E110" s="33"/>
      <c r="F110" s="33"/>
      <c r="G110" s="33"/>
      <c r="H110" s="33"/>
      <c r="I110" s="33"/>
      <c r="J110" s="33"/>
      <c r="K110" s="33"/>
      <c r="L110" s="33"/>
      <c r="M110" s="32"/>
      <c r="N110" s="10"/>
    </row>
    <row r="111" spans="2:15" ht="16.5" customHeight="1" x14ac:dyDescent="0.2">
      <c r="C111" s="22" t="s">
        <v>32</v>
      </c>
      <c r="E111" s="99" t="s">
        <v>31</v>
      </c>
      <c r="F111" s="99"/>
      <c r="G111" s="99"/>
      <c r="H111" s="99"/>
      <c r="J111" s="31" t="s">
        <v>30</v>
      </c>
      <c r="K111" s="100" t="s">
        <v>29</v>
      </c>
      <c r="L111" s="100"/>
      <c r="M111" s="100"/>
      <c r="N111" s="30"/>
    </row>
    <row r="112" spans="2:15" ht="19.5" hidden="1" customHeight="1" x14ac:dyDescent="0.15">
      <c r="B112" s="101" t="s">
        <v>28</v>
      </c>
      <c r="C112" s="101"/>
      <c r="E112" s="29" t="s">
        <v>27</v>
      </c>
      <c r="F112" s="102"/>
      <c r="G112" s="102"/>
      <c r="H112" s="28" t="s">
        <v>26</v>
      </c>
      <c r="I112" s="27" t="s">
        <v>25</v>
      </c>
      <c r="M112" s="10"/>
      <c r="N112" s="10"/>
    </row>
    <row r="113" spans="2:16" ht="16.5" customHeight="1" x14ac:dyDescent="0.2">
      <c r="C113" s="22" t="s">
        <v>24</v>
      </c>
      <c r="E113" s="24">
        <f>IF(C4=1,500,IF(C4=2,600,IF(C4=3,800,IF(C4=4,1000," "))))</f>
        <v>1000</v>
      </c>
      <c r="F113" s="17" t="s">
        <v>18</v>
      </c>
      <c r="G113" s="17"/>
      <c r="H113" s="17" t="s">
        <v>21</v>
      </c>
      <c r="I113" s="23">
        <f>COUNTIF(F4:F103,1)+COUNTIF(F4:F103,2)</f>
        <v>20</v>
      </c>
      <c r="J113" s="26" t="s">
        <v>23</v>
      </c>
      <c r="K113" s="105">
        <f>E113*I113</f>
        <v>20000</v>
      </c>
      <c r="L113" s="105"/>
      <c r="M113" s="17" t="s">
        <v>18</v>
      </c>
      <c r="N113" s="10"/>
    </row>
    <row r="114" spans="2:16" ht="16.5" customHeight="1" x14ac:dyDescent="0.2">
      <c r="C114" s="25" t="s">
        <v>22</v>
      </c>
      <c r="E114" s="24">
        <f>IF(C4=1,1000,IF(C4=2,1500,IF(C4=3,1500,IF(C4=4,1500," "))))</f>
        <v>1500</v>
      </c>
      <c r="F114" s="18" t="s">
        <v>18</v>
      </c>
      <c r="G114" s="18"/>
      <c r="H114" s="17" t="s">
        <v>21</v>
      </c>
      <c r="I114" s="23">
        <v>3</v>
      </c>
      <c r="J114" s="19" t="s">
        <v>20</v>
      </c>
      <c r="K114" s="106">
        <f>E114*I114</f>
        <v>4500</v>
      </c>
      <c r="L114" s="106"/>
      <c r="M114" s="17" t="s">
        <v>18</v>
      </c>
      <c r="N114" s="10"/>
    </row>
    <row r="115" spans="2:16" ht="16.5" customHeight="1" x14ac:dyDescent="0.2">
      <c r="J115" s="19" t="s">
        <v>19</v>
      </c>
      <c r="K115" s="106">
        <f>K113+K114</f>
        <v>24500</v>
      </c>
      <c r="L115" s="106"/>
      <c r="M115" s="17" t="s">
        <v>18</v>
      </c>
      <c r="N115" s="10"/>
    </row>
    <row r="116" spans="2:16" ht="10.8" customHeight="1" x14ac:dyDescent="0.2">
      <c r="B116" s="101"/>
      <c r="C116" s="101"/>
      <c r="E116" s="22"/>
      <c r="F116" s="97"/>
      <c r="G116" s="97"/>
      <c r="H116" s="20"/>
      <c r="I116" s="20"/>
      <c r="J116" s="19"/>
      <c r="K116" s="18"/>
      <c r="L116" s="17"/>
      <c r="M116" s="16"/>
      <c r="N116" s="10"/>
    </row>
    <row r="117" spans="2:16" ht="16.5" customHeight="1" x14ac:dyDescent="0.15">
      <c r="C117" s="15" t="s">
        <v>17</v>
      </c>
      <c r="E117" s="14" t="s">
        <v>14</v>
      </c>
      <c r="F117" s="12"/>
      <c r="G117" s="12"/>
      <c r="H117" s="14" t="s">
        <v>13</v>
      </c>
      <c r="I117" s="12"/>
      <c r="J117" s="12"/>
      <c r="K117" s="98" t="s">
        <v>16</v>
      </c>
      <c r="L117" s="98"/>
      <c r="M117" s="103" t="s">
        <v>15</v>
      </c>
      <c r="N117" s="103"/>
      <c r="O117" s="11"/>
    </row>
    <row r="118" spans="2:16" ht="16.5" customHeight="1" x14ac:dyDescent="0.15">
      <c r="E118" s="13" t="s">
        <v>14</v>
      </c>
      <c r="F118" s="12"/>
      <c r="G118" s="12"/>
      <c r="H118" s="13" t="s">
        <v>13</v>
      </c>
      <c r="I118" s="12"/>
      <c r="J118" s="12"/>
      <c r="K118" s="98"/>
      <c r="L118" s="98"/>
      <c r="M118" s="104"/>
      <c r="N118" s="104"/>
      <c r="O118" s="11"/>
    </row>
    <row r="119" spans="2:16" ht="6" customHeight="1" x14ac:dyDescent="0.15">
      <c r="N119" s="10"/>
    </row>
    <row r="120" spans="2:16" ht="21" customHeight="1" x14ac:dyDescent="0.15">
      <c r="K120" t="s">
        <v>12</v>
      </c>
      <c r="N120" s="10"/>
    </row>
    <row r="121" spans="2:16" ht="21" customHeight="1" x14ac:dyDescent="0.15">
      <c r="N121" s="10"/>
    </row>
    <row r="122" spans="2:16" ht="21" customHeight="1" x14ac:dyDescent="0.15">
      <c r="N122" s="10"/>
    </row>
    <row r="123" spans="2:16" ht="12.6" thickBot="1" x14ac:dyDescent="0.2"/>
    <row r="124" spans="2:16" ht="16.2" x14ac:dyDescent="0.15">
      <c r="E124" s="9"/>
      <c r="F124" s="8" t="s">
        <v>11</v>
      </c>
      <c r="G124" s="7" t="s">
        <v>10</v>
      </c>
      <c r="H124" s="7" t="s">
        <v>9</v>
      </c>
      <c r="I124" s="7" t="s">
        <v>8</v>
      </c>
      <c r="J124" s="7" t="s">
        <v>7</v>
      </c>
      <c r="K124" s="7" t="s">
        <v>6</v>
      </c>
      <c r="L124" s="7" t="s">
        <v>5</v>
      </c>
      <c r="M124" s="7" t="s">
        <v>4</v>
      </c>
      <c r="N124" s="6" t="s">
        <v>3</v>
      </c>
      <c r="O124" s="6" t="s">
        <v>2</v>
      </c>
      <c r="P124" s="6" t="s">
        <v>1</v>
      </c>
    </row>
    <row r="125" spans="2:16" ht="16.2" x14ac:dyDescent="0.15">
      <c r="E125" s="5">
        <f>C4</f>
        <v>4</v>
      </c>
      <c r="F125" s="4" t="str">
        <f>M107</f>
        <v>こ</v>
      </c>
      <c r="G125" s="3" t="str">
        <f>E107</f>
        <v>越谷西高等学校</v>
      </c>
      <c r="H125" s="3" t="str">
        <f>E111</f>
        <v>皆川　和久</v>
      </c>
      <c r="I125" s="2"/>
      <c r="J125" s="2">
        <f>COUNTIF(F4:F103,1)</f>
        <v>11</v>
      </c>
      <c r="K125" s="2">
        <f>COUNTIF(F4:F103,3)</f>
        <v>8</v>
      </c>
      <c r="L125" s="2"/>
      <c r="M125" s="2"/>
      <c r="N125" s="2">
        <f>COUNTIF(F4:F103,2)</f>
        <v>9</v>
      </c>
      <c r="O125" s="2">
        <f>COUNTIF(F4:F103,4)</f>
        <v>4</v>
      </c>
      <c r="P125" s="1"/>
    </row>
    <row r="126" spans="2:16" x14ac:dyDescent="0.15">
      <c r="F126" t="s">
        <v>0</v>
      </c>
    </row>
  </sheetData>
  <mergeCells count="18">
    <mergeCell ref="B108:C108"/>
    <mergeCell ref="E108:G108"/>
    <mergeCell ref="B2:B4"/>
    <mergeCell ref="B6:C6"/>
    <mergeCell ref="B7:C7"/>
    <mergeCell ref="B107:C107"/>
    <mergeCell ref="E107:H107"/>
    <mergeCell ref="F116:G116"/>
    <mergeCell ref="K117:L118"/>
    <mergeCell ref="E111:H111"/>
    <mergeCell ref="K111:M111"/>
    <mergeCell ref="B112:C112"/>
    <mergeCell ref="F112:G112"/>
    <mergeCell ref="M117:N118"/>
    <mergeCell ref="K113:L113"/>
    <mergeCell ref="K114:L114"/>
    <mergeCell ref="K115:L115"/>
    <mergeCell ref="B116:C116"/>
  </mergeCells>
  <phoneticPr fontId="1"/>
  <dataValidations count="2">
    <dataValidation type="list" allowBlank="1" showInputMessage="1" showErrorMessage="1" sqref="N36:N103" xr:uid="{458BFF17-764D-45EA-916A-D11ADC95630C}">
      <formula1>$W$4:$W$50</formula1>
    </dataValidation>
    <dataValidation type="list" allowBlank="1" showInputMessage="1" showErrorMessage="1" sqref="O36:O103 O5:O23 O28:O31" xr:uid="{8F9C7D31-76BB-402F-9362-9F6F4049BEC2}">
      <formula1>$V$16:$V$23</formula1>
    </dataValidation>
  </dataValidations>
  <printOptions horizontalCentered="1" verticalCentered="1"/>
  <pageMargins left="0.19685039370078741" right="0.19685039370078741" top="0" bottom="0" header="0" footer="0"/>
  <pageSetup paperSize="9" scale="80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記入例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和久 皆川</dc:creator>
  <cp:lastModifiedBy>和久 皆川</cp:lastModifiedBy>
  <dcterms:created xsi:type="dcterms:W3CDTF">2026-02-08T00:34:50Z</dcterms:created>
  <dcterms:modified xsi:type="dcterms:W3CDTF">2026-02-10T04:57:55Z</dcterms:modified>
</cp:coreProperties>
</file>