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showInkAnnotation="0" autoCompressPictures="0"/>
  <mc:AlternateContent xmlns:mc="http://schemas.openxmlformats.org/markup-compatibility/2006">
    <mc:Choice Requires="x15">
      <x15ac:absPath xmlns:x15ac="http://schemas.microsoft.com/office/spreadsheetml/2010/11/ac" url="C:\Users\matsu\Downloads\"/>
    </mc:Choice>
  </mc:AlternateContent>
  <xr:revisionPtr revIDLastSave="0" documentId="13_ncr:1_{11C980F5-E0A5-46AD-A0B4-6724536FD3E3}" xr6:coauthVersionLast="47" xr6:coauthVersionMax="47" xr10:uidLastSave="{00000000-0000-0000-0000-000000000000}"/>
  <bookViews>
    <workbookView xWindow="-110" yWindow="-110" windowWidth="19420" windowHeight="10300" tabRatio="500" xr2:uid="{00000000-000D-0000-FFFF-FFFF00000000}"/>
  </bookViews>
  <sheets>
    <sheet name="出席票" sheetId="7" r:id="rId1"/>
    <sheet name="記入例 " sheetId="13" r:id="rId2"/>
    <sheet name="参加団体一覧表（印刷する）" sheetId="12" r:id="rId3"/>
    <sheet name="旧出席票 " sheetId="14" state="hidden" r:id="rId4"/>
  </sheets>
  <definedNames>
    <definedName name="_xlnm._FilterDatabase" localSheetId="1" hidden="1">'記入例 '!$AC:$AQ</definedName>
    <definedName name="_xlnm._FilterDatabase" localSheetId="3" hidden="1">'旧出席票 '!$Z:$AN</definedName>
    <definedName name="_xlnm._FilterDatabase" localSheetId="0" hidden="1">出席票!$AC:$AQ</definedName>
    <definedName name="_xlnm.Print_Area" localSheetId="1">'記入例 '!$A$1:$W$43</definedName>
    <definedName name="_xlnm.Print_Area" localSheetId="3">'旧出席票 '!$A$3:$S$42</definedName>
    <definedName name="_xlnm.Print_Area" localSheetId="0">出席票!$A$1:$W$48</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Q18" i="7" l="1"/>
  <c r="Q19" i="7"/>
  <c r="Q20" i="7"/>
  <c r="Q21" i="7"/>
  <c r="Q22" i="7"/>
  <c r="Q23" i="7"/>
  <c r="Q24" i="7"/>
  <c r="Q25" i="7"/>
  <c r="Q26" i="7"/>
  <c r="Q27" i="7"/>
  <c r="K24" i="12" s="1"/>
  <c r="Q28" i="7"/>
  <c r="K25" i="12" s="1"/>
  <c r="Q29" i="7"/>
  <c r="K26" i="12" s="1"/>
  <c r="Q30" i="7"/>
  <c r="K27" i="12" s="1"/>
  <c r="Q31" i="7"/>
  <c r="K28" i="12" s="1"/>
  <c r="Q32" i="7"/>
  <c r="K29" i="12" s="1"/>
  <c r="Q33" i="7"/>
  <c r="Q34" i="7"/>
  <c r="Q35" i="7"/>
  <c r="Q36" i="7"/>
  <c r="Q37" i="7"/>
  <c r="Q38" i="7"/>
  <c r="Q39" i="7"/>
  <c r="Q40" i="7"/>
  <c r="Q41" i="7"/>
  <c r="Q17" i="7"/>
  <c r="K21" i="12"/>
  <c r="K22" i="12"/>
  <c r="K23" i="12"/>
  <c r="J15" i="12"/>
  <c r="J16" i="12"/>
  <c r="J17" i="12"/>
  <c r="J18" i="12"/>
  <c r="J19" i="12"/>
  <c r="J20" i="12"/>
  <c r="J21" i="12"/>
  <c r="J22" i="12"/>
  <c r="J23" i="12"/>
  <c r="J24" i="12"/>
  <c r="J25" i="12"/>
  <c r="J26" i="12"/>
  <c r="J27" i="12"/>
  <c r="J28" i="12"/>
  <c r="J29" i="12"/>
  <c r="J30" i="12"/>
  <c r="J31" i="12"/>
  <c r="J32" i="12"/>
  <c r="J33" i="12"/>
  <c r="J34" i="12"/>
  <c r="J35" i="12"/>
  <c r="J36" i="12"/>
  <c r="J37" i="12"/>
  <c r="J38" i="12"/>
  <c r="J14" i="12"/>
  <c r="Q18" i="13"/>
  <c r="Q19" i="13"/>
  <c r="Q20" i="13"/>
  <c r="Q21" i="13"/>
  <c r="Q22" i="13"/>
  <c r="Q23" i="13"/>
  <c r="Q24" i="13"/>
  <c r="Q25" i="13"/>
  <c r="Q26" i="13"/>
  <c r="Q27" i="13"/>
  <c r="Q28" i="13"/>
  <c r="Q29" i="13"/>
  <c r="Q30" i="13"/>
  <c r="Q31" i="13"/>
  <c r="Q32" i="13"/>
  <c r="Q33" i="13"/>
  <c r="Q34" i="13"/>
  <c r="Q35" i="13"/>
  <c r="Q36" i="13"/>
  <c r="Q17" i="13"/>
  <c r="Q37" i="13" s="1"/>
  <c r="O18" i="13"/>
  <c r="O19" i="13"/>
  <c r="O20" i="13"/>
  <c r="O21" i="13"/>
  <c r="O22" i="13"/>
  <c r="O23" i="13"/>
  <c r="O24" i="13"/>
  <c r="O25" i="13"/>
  <c r="O26" i="13"/>
  <c r="O27" i="13"/>
  <c r="O28" i="13"/>
  <c r="O29" i="13"/>
  <c r="O30" i="13"/>
  <c r="O31" i="13"/>
  <c r="O32" i="13"/>
  <c r="O33" i="13"/>
  <c r="O34" i="13"/>
  <c r="O35" i="13"/>
  <c r="O36" i="13"/>
  <c r="O17" i="13"/>
  <c r="O18" i="7"/>
  <c r="K15" i="12" s="1"/>
  <c r="O19" i="7"/>
  <c r="O20" i="7"/>
  <c r="K17" i="12" s="1"/>
  <c r="O21" i="7"/>
  <c r="K18" i="12" s="1"/>
  <c r="O22" i="7"/>
  <c r="K19" i="12" s="1"/>
  <c r="O23" i="7"/>
  <c r="O24" i="7"/>
  <c r="O25" i="7"/>
  <c r="O26" i="7"/>
  <c r="O27" i="7"/>
  <c r="O28" i="7"/>
  <c r="O29" i="7"/>
  <c r="O30" i="7"/>
  <c r="O31" i="7"/>
  <c r="O32" i="7"/>
  <c r="O33" i="7"/>
  <c r="O34" i="7"/>
  <c r="K31" i="12" s="1"/>
  <c r="O35" i="7"/>
  <c r="K32" i="12" s="1"/>
  <c r="O36" i="7"/>
  <c r="K33" i="12" s="1"/>
  <c r="O37" i="7"/>
  <c r="K34" i="12" s="1"/>
  <c r="O38" i="7"/>
  <c r="K35" i="12" s="1"/>
  <c r="O39" i="7"/>
  <c r="K36" i="12" s="1"/>
  <c r="O40" i="7"/>
  <c r="K37" i="12" s="1"/>
  <c r="O41" i="7"/>
  <c r="O17" i="7"/>
  <c r="C17" i="13"/>
  <c r="M17" i="13" s="1"/>
  <c r="D17" i="13"/>
  <c r="C18" i="13"/>
  <c r="M18" i="13" s="1"/>
  <c r="D18" i="13"/>
  <c r="C19" i="13"/>
  <c r="M19" i="13" s="1"/>
  <c r="R19" i="13" s="1"/>
  <c r="D19" i="13"/>
  <c r="C20" i="13"/>
  <c r="M20" i="13" s="1"/>
  <c r="R20" i="13" s="1"/>
  <c r="D20" i="13"/>
  <c r="C21" i="13"/>
  <c r="M21" i="13" s="1"/>
  <c r="D21" i="13"/>
  <c r="C22" i="13"/>
  <c r="M22" i="13" s="1"/>
  <c r="D22" i="13"/>
  <c r="C23" i="13"/>
  <c r="M23" i="13" s="1"/>
  <c r="D23" i="13"/>
  <c r="C24" i="13"/>
  <c r="M24" i="13" s="1"/>
  <c r="D24" i="13"/>
  <c r="C25" i="13"/>
  <c r="M25" i="13" s="1"/>
  <c r="D25" i="13"/>
  <c r="C26" i="13"/>
  <c r="M26" i="13" s="1"/>
  <c r="D26" i="13"/>
  <c r="C27" i="13"/>
  <c r="M27" i="13" s="1"/>
  <c r="R27" i="13" s="1"/>
  <c r="D27" i="13"/>
  <c r="C28" i="13"/>
  <c r="M28" i="13" s="1"/>
  <c r="R28" i="13" s="1"/>
  <c r="D28" i="13"/>
  <c r="C29" i="13"/>
  <c r="M29" i="13" s="1"/>
  <c r="D29" i="13"/>
  <c r="C30" i="13"/>
  <c r="M30" i="13" s="1"/>
  <c r="D30" i="13"/>
  <c r="C31" i="13"/>
  <c r="M31" i="13" s="1"/>
  <c r="D31" i="13"/>
  <c r="C32" i="13"/>
  <c r="M32" i="13" s="1"/>
  <c r="C33" i="13"/>
  <c r="M33" i="13" s="1"/>
  <c r="C34" i="13"/>
  <c r="M34" i="13" s="1"/>
  <c r="C35" i="13"/>
  <c r="M35" i="13" s="1"/>
  <c r="C36" i="13"/>
  <c r="M36" i="13" s="1"/>
  <c r="B29" i="12"/>
  <c r="C29" i="12"/>
  <c r="D29" i="12"/>
  <c r="E29" i="12"/>
  <c r="F29" i="12"/>
  <c r="G29" i="12"/>
  <c r="I29" i="12"/>
  <c r="B30" i="12"/>
  <c r="C30" i="12"/>
  <c r="D30" i="12"/>
  <c r="E30" i="12"/>
  <c r="F30" i="12"/>
  <c r="G30" i="12"/>
  <c r="I30" i="12"/>
  <c r="B31" i="12"/>
  <c r="C31" i="12"/>
  <c r="D31" i="12"/>
  <c r="E31" i="12"/>
  <c r="F31" i="12"/>
  <c r="G31" i="12"/>
  <c r="I31" i="12"/>
  <c r="B32" i="12"/>
  <c r="C32" i="12"/>
  <c r="D32" i="12"/>
  <c r="E32" i="12"/>
  <c r="F32" i="12"/>
  <c r="G32" i="12"/>
  <c r="I32" i="12"/>
  <c r="B33" i="12"/>
  <c r="C33" i="12"/>
  <c r="D33" i="12"/>
  <c r="E33" i="12"/>
  <c r="F33" i="12"/>
  <c r="G33" i="12"/>
  <c r="I33" i="12"/>
  <c r="B34" i="12"/>
  <c r="C34" i="12"/>
  <c r="D34" i="12"/>
  <c r="E34" i="12"/>
  <c r="F34" i="12"/>
  <c r="G34" i="12"/>
  <c r="I34" i="12"/>
  <c r="B35" i="12"/>
  <c r="C35" i="12"/>
  <c r="D35" i="12"/>
  <c r="E35" i="12"/>
  <c r="F35" i="12"/>
  <c r="G35" i="12"/>
  <c r="I35" i="12"/>
  <c r="B36" i="12"/>
  <c r="C36" i="12"/>
  <c r="D36" i="12"/>
  <c r="E36" i="12"/>
  <c r="F36" i="12"/>
  <c r="G36" i="12"/>
  <c r="I36" i="12"/>
  <c r="B37" i="12"/>
  <c r="C37" i="12"/>
  <c r="D37" i="12"/>
  <c r="E37" i="12"/>
  <c r="F37" i="12"/>
  <c r="G37" i="12"/>
  <c r="I37" i="12"/>
  <c r="B38" i="12"/>
  <c r="C38" i="12"/>
  <c r="D38" i="12"/>
  <c r="E38" i="12"/>
  <c r="F38" i="12"/>
  <c r="G38" i="12"/>
  <c r="I38" i="12"/>
  <c r="C31" i="7"/>
  <c r="M31" i="7" s="1"/>
  <c r="D31" i="7"/>
  <c r="C32" i="7"/>
  <c r="M32" i="7" s="1"/>
  <c r="D32" i="7"/>
  <c r="C33" i="7"/>
  <c r="M33" i="7" s="1"/>
  <c r="D33" i="7"/>
  <c r="C34" i="7"/>
  <c r="M34" i="7" s="1"/>
  <c r="D34" i="7"/>
  <c r="C35" i="7"/>
  <c r="D35" i="7"/>
  <c r="C36" i="7"/>
  <c r="M36" i="7" s="1"/>
  <c r="H33" i="12" s="1"/>
  <c r="D36" i="7"/>
  <c r="C37" i="7"/>
  <c r="M37" i="7" s="1"/>
  <c r="H34" i="12" s="1"/>
  <c r="D37" i="7"/>
  <c r="C38" i="7"/>
  <c r="M38" i="7" s="1"/>
  <c r="H35" i="12" s="1"/>
  <c r="D38" i="7"/>
  <c r="C39" i="7"/>
  <c r="M39" i="7" s="1"/>
  <c r="D39" i="7"/>
  <c r="C40" i="7"/>
  <c r="M40" i="7" s="1"/>
  <c r="R40" i="7" s="1"/>
  <c r="L37" i="12" s="1"/>
  <c r="D40" i="7"/>
  <c r="C41" i="7"/>
  <c r="M41" i="7" s="1"/>
  <c r="D41" i="7"/>
  <c r="I15" i="12"/>
  <c r="I16" i="12"/>
  <c r="I17" i="12"/>
  <c r="I18" i="12"/>
  <c r="I19" i="12"/>
  <c r="I20" i="12"/>
  <c r="I21" i="12"/>
  <c r="I22" i="12"/>
  <c r="I23" i="12"/>
  <c r="I24" i="12"/>
  <c r="I25" i="12"/>
  <c r="I26" i="12"/>
  <c r="I27" i="12"/>
  <c r="I28" i="12"/>
  <c r="I14" i="12"/>
  <c r="I48" i="7"/>
  <c r="AG17" i="7" s="1"/>
  <c r="AG18" i="7" s="1"/>
  <c r="AG19" i="7" s="1"/>
  <c r="AG20" i="7" s="1"/>
  <c r="AG21" i="7" s="1"/>
  <c r="AG22" i="7" s="1"/>
  <c r="AG23" i="7" s="1"/>
  <c r="AG24" i="7" s="1"/>
  <c r="AG25" i="7" s="1"/>
  <c r="AG26" i="7" s="1"/>
  <c r="AG27" i="7" s="1"/>
  <c r="AG28" i="7" s="1"/>
  <c r="AG29" i="7" s="1"/>
  <c r="AG30" i="7" s="1"/>
  <c r="AG31" i="7" s="1"/>
  <c r="AG32" i="7" s="1"/>
  <c r="AG33" i="7" s="1"/>
  <c r="AG34" i="7" s="1"/>
  <c r="AG35" i="7" s="1"/>
  <c r="AG36" i="7" s="1"/>
  <c r="AG37" i="7" s="1"/>
  <c r="H48" i="7"/>
  <c r="AF17" i="7" s="1"/>
  <c r="AF18" i="7" s="1"/>
  <c r="AF19" i="7" s="1"/>
  <c r="AF20" i="7" s="1"/>
  <c r="AF21" i="7" s="1"/>
  <c r="AF22" i="7" s="1"/>
  <c r="AF23" i="7" s="1"/>
  <c r="AF24" i="7" s="1"/>
  <c r="AF25" i="7" s="1"/>
  <c r="AF26" i="7" s="1"/>
  <c r="AF27" i="7" s="1"/>
  <c r="AF28" i="7" s="1"/>
  <c r="AF29" i="7" s="1"/>
  <c r="AF30" i="7" s="1"/>
  <c r="AF31" i="7" s="1"/>
  <c r="AF32" i="7" s="1"/>
  <c r="AF33" i="7" s="1"/>
  <c r="AF34" i="7" s="1"/>
  <c r="AF35" i="7" s="1"/>
  <c r="AF36" i="7" s="1"/>
  <c r="AF37" i="7" s="1"/>
  <c r="G48" i="7"/>
  <c r="AE17" i="7" s="1"/>
  <c r="AE18" i="7" s="1"/>
  <c r="AE19" i="7" s="1"/>
  <c r="AE20" i="7" s="1"/>
  <c r="AE21" i="7" s="1"/>
  <c r="AE22" i="7" s="1"/>
  <c r="AE23" i="7" s="1"/>
  <c r="AE24" i="7" s="1"/>
  <c r="AE25" i="7" s="1"/>
  <c r="AE26" i="7" s="1"/>
  <c r="AE27" i="7" s="1"/>
  <c r="AE28" i="7" s="1"/>
  <c r="AE29" i="7" s="1"/>
  <c r="AE30" i="7" s="1"/>
  <c r="AE31" i="7" s="1"/>
  <c r="AE32" i="7" s="1"/>
  <c r="AE33" i="7" s="1"/>
  <c r="AE34" i="7" s="1"/>
  <c r="AE35" i="7" s="1"/>
  <c r="AE36" i="7" s="1"/>
  <c r="AE37" i="7" s="1"/>
  <c r="F48" i="7"/>
  <c r="AD17" i="7" s="1"/>
  <c r="AD18" i="7" s="1"/>
  <c r="AD19" i="7" s="1"/>
  <c r="AD20" i="7" s="1"/>
  <c r="AD21" i="7" s="1"/>
  <c r="AD22" i="7" s="1"/>
  <c r="AD23" i="7" s="1"/>
  <c r="AD24" i="7" s="1"/>
  <c r="AD25" i="7" s="1"/>
  <c r="AD26" i="7" s="1"/>
  <c r="AD27" i="7" s="1"/>
  <c r="AD28" i="7" s="1"/>
  <c r="AD29" i="7" s="1"/>
  <c r="AD30" i="7" s="1"/>
  <c r="AD31" i="7" s="1"/>
  <c r="AD32" i="7" s="1"/>
  <c r="AD33" i="7" s="1"/>
  <c r="AD34" i="7" s="1"/>
  <c r="AD35" i="7" s="1"/>
  <c r="AD36" i="7" s="1"/>
  <c r="AD37" i="7" s="1"/>
  <c r="E48" i="7"/>
  <c r="AC17" i="7" s="1"/>
  <c r="AC18" i="7" s="1"/>
  <c r="AC19" i="7" s="1"/>
  <c r="AC20" i="7" s="1"/>
  <c r="AC21" i="7" s="1"/>
  <c r="AC22" i="7" s="1"/>
  <c r="AC23" i="7" s="1"/>
  <c r="AC24" i="7" s="1"/>
  <c r="AC25" i="7" s="1"/>
  <c r="AC26" i="7" s="1"/>
  <c r="AC27" i="7" s="1"/>
  <c r="AC28" i="7" s="1"/>
  <c r="AC29" i="7" s="1"/>
  <c r="AC30" i="7" s="1"/>
  <c r="AC31" i="7" s="1"/>
  <c r="AC32" i="7" s="1"/>
  <c r="AC33" i="7" s="1"/>
  <c r="AC34" i="7" s="1"/>
  <c r="AC35" i="7" s="1"/>
  <c r="AC36" i="7" s="1"/>
  <c r="AC37" i="7" s="1"/>
  <c r="D48" i="7"/>
  <c r="AB17" i="7" s="1"/>
  <c r="AB18" i="7" s="1"/>
  <c r="AB19" i="7" s="1"/>
  <c r="AB20" i="7" s="1"/>
  <c r="AB21" i="7" s="1"/>
  <c r="AB22" i="7" s="1"/>
  <c r="AB23" i="7" s="1"/>
  <c r="AB24" i="7" s="1"/>
  <c r="AB25" i="7" s="1"/>
  <c r="AB26" i="7" s="1"/>
  <c r="AB27" i="7" s="1"/>
  <c r="AB28" i="7" s="1"/>
  <c r="AB29" i="7" s="1"/>
  <c r="AB30" i="7" s="1"/>
  <c r="AB31" i="7" s="1"/>
  <c r="AB32" i="7" s="1"/>
  <c r="AB33" i="7" s="1"/>
  <c r="AB34" i="7" s="1"/>
  <c r="AB35" i="7" s="1"/>
  <c r="AB36" i="7" s="1"/>
  <c r="AB37" i="7" s="1"/>
  <c r="C48" i="7"/>
  <c r="AA17" i="7" s="1"/>
  <c r="AA18" i="7" s="1"/>
  <c r="AA19" i="7" s="1"/>
  <c r="AA20" i="7" s="1"/>
  <c r="AA21" i="7" s="1"/>
  <c r="AA22" i="7" s="1"/>
  <c r="AA23" i="7" s="1"/>
  <c r="AA24" i="7" s="1"/>
  <c r="AA25" i="7" s="1"/>
  <c r="AA26" i="7" s="1"/>
  <c r="AA27" i="7" s="1"/>
  <c r="AA28" i="7" s="1"/>
  <c r="AA29" i="7" s="1"/>
  <c r="AA30" i="7" s="1"/>
  <c r="AA31" i="7" s="1"/>
  <c r="AA32" i="7" s="1"/>
  <c r="AA33" i="7" s="1"/>
  <c r="AA34" i="7" s="1"/>
  <c r="AA35" i="7" s="1"/>
  <c r="AA36" i="7" s="1"/>
  <c r="AA37" i="7" s="1"/>
  <c r="B48" i="7"/>
  <c r="Z17" i="7" s="1"/>
  <c r="Z18" i="7" s="1"/>
  <c r="Z19" i="7" s="1"/>
  <c r="Z20" i="7" s="1"/>
  <c r="Z21" i="7" s="1"/>
  <c r="Z22" i="7" s="1"/>
  <c r="Z23" i="7" s="1"/>
  <c r="Z24" i="7" s="1"/>
  <c r="Z25" i="7" s="1"/>
  <c r="Z26" i="7" s="1"/>
  <c r="Z27" i="7" s="1"/>
  <c r="Z28" i="7" s="1"/>
  <c r="Z29" i="7" s="1"/>
  <c r="Z30" i="7" s="1"/>
  <c r="Z31" i="7" s="1"/>
  <c r="Z32" i="7" s="1"/>
  <c r="Z33" i="7" s="1"/>
  <c r="Z34" i="7" s="1"/>
  <c r="Z35" i="7" s="1"/>
  <c r="Z36" i="7" s="1"/>
  <c r="Z37" i="7" s="1"/>
  <c r="A48" i="7"/>
  <c r="Y17" i="7" s="1"/>
  <c r="Y18" i="7" s="1"/>
  <c r="Y19" i="7" s="1"/>
  <c r="Y20" i="7" s="1"/>
  <c r="Y21" i="7" s="1"/>
  <c r="Y22" i="7" s="1"/>
  <c r="Y23" i="7" s="1"/>
  <c r="Y24" i="7" s="1"/>
  <c r="Y25" i="7" s="1"/>
  <c r="Y26" i="7" s="1"/>
  <c r="Y27" i="7" s="1"/>
  <c r="Y28" i="7" s="1"/>
  <c r="Y29" i="7" s="1"/>
  <c r="Y30" i="7" s="1"/>
  <c r="Y31" i="7" s="1"/>
  <c r="Y32" i="7" s="1"/>
  <c r="Y33" i="7" s="1"/>
  <c r="Y34" i="7" s="1"/>
  <c r="Y35" i="7" s="1"/>
  <c r="Y36" i="7" s="1"/>
  <c r="Y37" i="7" s="1"/>
  <c r="D30" i="7"/>
  <c r="C30" i="7"/>
  <c r="M30" i="7" s="1"/>
  <c r="D29" i="7"/>
  <c r="C29" i="7"/>
  <c r="M29" i="7" s="1"/>
  <c r="D28" i="7"/>
  <c r="C28" i="7"/>
  <c r="M28" i="7" s="1"/>
  <c r="H25" i="12" s="1"/>
  <c r="D27" i="7"/>
  <c r="C27" i="7"/>
  <c r="D26" i="7"/>
  <c r="C26" i="7"/>
  <c r="M26" i="7" s="1"/>
  <c r="H23" i="12" s="1"/>
  <c r="D25" i="7"/>
  <c r="C25" i="7"/>
  <c r="M25" i="7" s="1"/>
  <c r="D24" i="7"/>
  <c r="C24" i="7"/>
  <c r="M24" i="7" s="1"/>
  <c r="R24" i="7" s="1"/>
  <c r="L21" i="12" s="1"/>
  <c r="D23" i="7"/>
  <c r="C23" i="7"/>
  <c r="M23" i="7" s="1"/>
  <c r="D22" i="7"/>
  <c r="C22" i="7"/>
  <c r="M22" i="7" s="1"/>
  <c r="D21" i="7"/>
  <c r="C21" i="7"/>
  <c r="M21" i="7" s="1"/>
  <c r="R21" i="7" s="1"/>
  <c r="L18" i="12" s="1"/>
  <c r="D20" i="7"/>
  <c r="C20" i="7"/>
  <c r="M20" i="7" s="1"/>
  <c r="R20" i="7" s="1"/>
  <c r="L17" i="12" s="1"/>
  <c r="D19" i="7"/>
  <c r="C19" i="7"/>
  <c r="M19" i="7" s="1"/>
  <c r="D18" i="7"/>
  <c r="C18" i="7"/>
  <c r="M18" i="7" s="1"/>
  <c r="D17" i="7"/>
  <c r="C17" i="7"/>
  <c r="M17" i="7" s="1"/>
  <c r="I48" i="14"/>
  <c r="H48" i="14"/>
  <c r="G48" i="14"/>
  <c r="F48" i="14"/>
  <c r="E48" i="14"/>
  <c r="D48" i="14"/>
  <c r="C48" i="14"/>
  <c r="B48" i="14"/>
  <c r="A48" i="14"/>
  <c r="N41" i="14"/>
  <c r="D41" i="14"/>
  <c r="C41" i="14"/>
  <c r="L41" i="14" s="1"/>
  <c r="N40" i="14"/>
  <c r="L40" i="14"/>
  <c r="D40" i="14"/>
  <c r="C40" i="14"/>
  <c r="N39" i="14"/>
  <c r="D39" i="14"/>
  <c r="C39" i="14"/>
  <c r="L39" i="14" s="1"/>
  <c r="N38" i="14"/>
  <c r="L38" i="14"/>
  <c r="D38" i="14"/>
  <c r="C38" i="14"/>
  <c r="N37" i="14"/>
  <c r="D37" i="14"/>
  <c r="C37" i="14"/>
  <c r="L37" i="14" s="1"/>
  <c r="N36" i="14"/>
  <c r="L36" i="14"/>
  <c r="D36" i="14"/>
  <c r="C36" i="14"/>
  <c r="N35" i="14"/>
  <c r="D35" i="14"/>
  <c r="C35" i="14"/>
  <c r="L35" i="14" s="1"/>
  <c r="N34" i="14"/>
  <c r="L34" i="14"/>
  <c r="D34" i="14"/>
  <c r="C34" i="14"/>
  <c r="N33" i="14"/>
  <c r="D33" i="14"/>
  <c r="C33" i="14"/>
  <c r="L33" i="14" s="1"/>
  <c r="N32" i="14"/>
  <c r="L32" i="14"/>
  <c r="D32" i="14"/>
  <c r="C32" i="14"/>
  <c r="N31" i="14"/>
  <c r="D31" i="14"/>
  <c r="C31" i="14"/>
  <c r="L31" i="14" s="1"/>
  <c r="N30" i="14"/>
  <c r="L30" i="14"/>
  <c r="D30" i="14"/>
  <c r="C30" i="14"/>
  <c r="N29" i="14"/>
  <c r="D29" i="14"/>
  <c r="C29" i="14"/>
  <c r="L29" i="14" s="1"/>
  <c r="N28" i="14"/>
  <c r="L28" i="14"/>
  <c r="D28" i="14"/>
  <c r="C28" i="14"/>
  <c r="N27" i="14"/>
  <c r="D27" i="14"/>
  <c r="C27" i="14"/>
  <c r="L27" i="14" s="1"/>
  <c r="N26" i="14"/>
  <c r="L26" i="14"/>
  <c r="D26" i="14"/>
  <c r="C26" i="14"/>
  <c r="N25" i="14"/>
  <c r="D25" i="14"/>
  <c r="C25" i="14"/>
  <c r="L25" i="14" s="1"/>
  <c r="N24" i="14"/>
  <c r="L24" i="14"/>
  <c r="D24" i="14"/>
  <c r="C24" i="14"/>
  <c r="N23" i="14"/>
  <c r="D23" i="14"/>
  <c r="C23" i="14"/>
  <c r="L23" i="14" s="1"/>
  <c r="N22" i="14"/>
  <c r="L22" i="14"/>
  <c r="D22" i="14"/>
  <c r="C22" i="14"/>
  <c r="N21" i="14"/>
  <c r="D21" i="14"/>
  <c r="C21" i="14"/>
  <c r="L21" i="14" s="1"/>
  <c r="N20" i="14"/>
  <c r="L20" i="14"/>
  <c r="D20" i="14"/>
  <c r="C20" i="14"/>
  <c r="N19" i="14"/>
  <c r="D19" i="14"/>
  <c r="C19" i="14"/>
  <c r="L19" i="14" s="1"/>
  <c r="N18" i="14"/>
  <c r="L18" i="14"/>
  <c r="D18" i="14"/>
  <c r="C18" i="14"/>
  <c r="N17" i="14"/>
  <c r="N42" i="14" s="1"/>
  <c r="K48" i="14" s="1"/>
  <c r="D17" i="14"/>
  <c r="C17" i="14"/>
  <c r="L17" i="14" s="1"/>
  <c r="R36" i="13" l="1"/>
  <c r="R26" i="13"/>
  <c r="R17" i="13"/>
  <c r="R31" i="13"/>
  <c r="R22" i="13"/>
  <c r="R35" i="13"/>
  <c r="R34" i="13"/>
  <c r="R25" i="13"/>
  <c r="R33" i="13"/>
  <c r="R32" i="13"/>
  <c r="R24" i="13"/>
  <c r="R23" i="13"/>
  <c r="R30" i="13"/>
  <c r="R29" i="13"/>
  <c r="R21" i="13"/>
  <c r="K20" i="12"/>
  <c r="R34" i="7"/>
  <c r="L31" i="12" s="1"/>
  <c r="R25" i="7"/>
  <c r="L22" i="12" s="1"/>
  <c r="R19" i="7"/>
  <c r="L16" i="12" s="1"/>
  <c r="K30" i="12"/>
  <c r="R33" i="7"/>
  <c r="L30" i="12" s="1"/>
  <c r="R32" i="7"/>
  <c r="L29" i="12" s="1"/>
  <c r="R31" i="7"/>
  <c r="L28" i="12" s="1"/>
  <c r="R30" i="7"/>
  <c r="L27" i="12" s="1"/>
  <c r="R29" i="7"/>
  <c r="L26" i="12" s="1"/>
  <c r="R39" i="7"/>
  <c r="L36" i="12" s="1"/>
  <c r="R22" i="7"/>
  <c r="L19" i="12" s="1"/>
  <c r="R23" i="7"/>
  <c r="L20" i="12" s="1"/>
  <c r="K14" i="12"/>
  <c r="R18" i="13"/>
  <c r="K16" i="12"/>
  <c r="Q42" i="7"/>
  <c r="K38" i="12"/>
  <c r="R41" i="7"/>
  <c r="L38" i="12" s="1"/>
  <c r="R28" i="7"/>
  <c r="L25" i="12" s="1"/>
  <c r="R18" i="7"/>
  <c r="L15" i="12" s="1"/>
  <c r="R17" i="7"/>
  <c r="L14" i="12" s="1"/>
  <c r="R26" i="7"/>
  <c r="L23" i="12" s="1"/>
  <c r="R38" i="7"/>
  <c r="L35" i="12" s="1"/>
  <c r="R37" i="7"/>
  <c r="L34" i="12" s="1"/>
  <c r="R36" i="7"/>
  <c r="L33" i="12" s="1"/>
  <c r="H28" i="12"/>
  <c r="H18" i="12"/>
  <c r="H26" i="12"/>
  <c r="H31" i="12"/>
  <c r="H36" i="12"/>
  <c r="M35" i="7"/>
  <c r="M27" i="7"/>
  <c r="H21" i="12"/>
  <c r="H22" i="12"/>
  <c r="H29" i="12"/>
  <c r="H38" i="12"/>
  <c r="H30" i="12"/>
  <c r="H19" i="12"/>
  <c r="H20" i="12"/>
  <c r="H15" i="12"/>
  <c r="H27" i="12"/>
  <c r="H17" i="12"/>
  <c r="H16" i="12"/>
  <c r="H37" i="12"/>
  <c r="M37" i="13"/>
  <c r="O37" i="13"/>
  <c r="AC38" i="7"/>
  <c r="AC39" i="7" s="1"/>
  <c r="AC40" i="7" s="1"/>
  <c r="AC41" i="7" s="1"/>
  <c r="AG38" i="7"/>
  <c r="AG39" i="7" s="1"/>
  <c r="AG40" i="7" s="1"/>
  <c r="AG41" i="7" s="1"/>
  <c r="AF38" i="7"/>
  <c r="AF39" i="7" s="1"/>
  <c r="AF40" i="7" s="1"/>
  <c r="AF41" i="7" s="1"/>
  <c r="Y38" i="7"/>
  <c r="Y39" i="7" s="1"/>
  <c r="Y40" i="7" s="1"/>
  <c r="Y41" i="7" s="1"/>
  <c r="AE38" i="7"/>
  <c r="AE39" i="7" s="1"/>
  <c r="AE40" i="7" s="1"/>
  <c r="AE41" i="7" s="1"/>
  <c r="Z38" i="7"/>
  <c r="Z39" i="7" s="1"/>
  <c r="Z40" i="7" s="1"/>
  <c r="Z41" i="7" s="1"/>
  <c r="AB38" i="7"/>
  <c r="AB39" i="7" s="1"/>
  <c r="AB40" i="7" s="1"/>
  <c r="AB41" i="7" s="1"/>
  <c r="AD38" i="7"/>
  <c r="AD39" i="7" s="1"/>
  <c r="AD40" i="7" s="1"/>
  <c r="AD41" i="7" s="1"/>
  <c r="AA38" i="7"/>
  <c r="AA39" i="7" s="1"/>
  <c r="AA40" i="7" s="1"/>
  <c r="AA41" i="7" s="1"/>
  <c r="O42" i="7"/>
  <c r="H14" i="12"/>
  <c r="L42" i="14"/>
  <c r="I43" i="13"/>
  <c r="AG17" i="13" s="1"/>
  <c r="AG18" i="13" s="1"/>
  <c r="AG19" i="13" s="1"/>
  <c r="AG20" i="13" s="1"/>
  <c r="AG21" i="13" s="1"/>
  <c r="AG22" i="13" s="1"/>
  <c r="AG23" i="13" s="1"/>
  <c r="AG24" i="13" s="1"/>
  <c r="AG25" i="13" s="1"/>
  <c r="AG26" i="13" s="1"/>
  <c r="AG27" i="13" s="1"/>
  <c r="AG28" i="13" s="1"/>
  <c r="AG29" i="13" s="1"/>
  <c r="AG30" i="13" s="1"/>
  <c r="AG31" i="13" s="1"/>
  <c r="AG32" i="13" s="1"/>
  <c r="AG33" i="13" s="1"/>
  <c r="AG34" i="13" s="1"/>
  <c r="AG35" i="13" s="1"/>
  <c r="AG36" i="13" s="1"/>
  <c r="H43" i="13"/>
  <c r="AF17" i="13" s="1"/>
  <c r="AF18" i="13" s="1"/>
  <c r="AF19" i="13" s="1"/>
  <c r="AF20" i="13" s="1"/>
  <c r="AF21" i="13" s="1"/>
  <c r="AF22" i="13" s="1"/>
  <c r="AF23" i="13" s="1"/>
  <c r="AF24" i="13" s="1"/>
  <c r="AF25" i="13" s="1"/>
  <c r="AF26" i="13" s="1"/>
  <c r="AF27" i="13" s="1"/>
  <c r="AF28" i="13" s="1"/>
  <c r="AF29" i="13" s="1"/>
  <c r="AF30" i="13" s="1"/>
  <c r="AF31" i="13" s="1"/>
  <c r="AF32" i="13" s="1"/>
  <c r="AF33" i="13" s="1"/>
  <c r="AF34" i="13" s="1"/>
  <c r="AF35" i="13" s="1"/>
  <c r="AF36" i="13" s="1"/>
  <c r="G43" i="13"/>
  <c r="AE17" i="13" s="1"/>
  <c r="AE18" i="13" s="1"/>
  <c r="AE19" i="13" s="1"/>
  <c r="AE20" i="13" s="1"/>
  <c r="AE21" i="13" s="1"/>
  <c r="AE22" i="13" s="1"/>
  <c r="AE23" i="13" s="1"/>
  <c r="AE24" i="13" s="1"/>
  <c r="AE25" i="13" s="1"/>
  <c r="AE26" i="13" s="1"/>
  <c r="AE27" i="13" s="1"/>
  <c r="AE28" i="13" s="1"/>
  <c r="AE29" i="13" s="1"/>
  <c r="AE30" i="13" s="1"/>
  <c r="AE31" i="13" s="1"/>
  <c r="AE32" i="13" s="1"/>
  <c r="AE33" i="13" s="1"/>
  <c r="AE34" i="13" s="1"/>
  <c r="AE35" i="13" s="1"/>
  <c r="AE36" i="13" s="1"/>
  <c r="F43" i="13"/>
  <c r="AD17" i="13" s="1"/>
  <c r="AD18" i="13" s="1"/>
  <c r="AD19" i="13" s="1"/>
  <c r="AD20" i="13" s="1"/>
  <c r="AD21" i="13" s="1"/>
  <c r="AD22" i="13" s="1"/>
  <c r="AD23" i="13" s="1"/>
  <c r="AD24" i="13" s="1"/>
  <c r="AD25" i="13" s="1"/>
  <c r="AD26" i="13" s="1"/>
  <c r="AD27" i="13" s="1"/>
  <c r="AD28" i="13" s="1"/>
  <c r="AD29" i="13" s="1"/>
  <c r="AD30" i="13" s="1"/>
  <c r="AD31" i="13" s="1"/>
  <c r="E43" i="13"/>
  <c r="AC17" i="13" s="1"/>
  <c r="AC18" i="13" s="1"/>
  <c r="AC19" i="13" s="1"/>
  <c r="AC20" i="13" s="1"/>
  <c r="AC21" i="13" s="1"/>
  <c r="AC22" i="13" s="1"/>
  <c r="AC23" i="13" s="1"/>
  <c r="AC24" i="13" s="1"/>
  <c r="AC25" i="13" s="1"/>
  <c r="AC26" i="13" s="1"/>
  <c r="AC27" i="13" s="1"/>
  <c r="AC28" i="13" s="1"/>
  <c r="AC29" i="13" s="1"/>
  <c r="AC30" i="13" s="1"/>
  <c r="AC31" i="13" s="1"/>
  <c r="AC32" i="13" s="1"/>
  <c r="AC33" i="13" s="1"/>
  <c r="AC34" i="13" s="1"/>
  <c r="AC35" i="13" s="1"/>
  <c r="AC36" i="13" s="1"/>
  <c r="D43" i="13"/>
  <c r="AB17" i="13" s="1"/>
  <c r="AB18" i="13" s="1"/>
  <c r="AB19" i="13" s="1"/>
  <c r="AB20" i="13" s="1"/>
  <c r="AB21" i="13" s="1"/>
  <c r="AB22" i="13" s="1"/>
  <c r="AB23" i="13" s="1"/>
  <c r="AB24" i="13" s="1"/>
  <c r="AB25" i="13" s="1"/>
  <c r="AB26" i="13" s="1"/>
  <c r="AB27" i="13" s="1"/>
  <c r="AB28" i="13" s="1"/>
  <c r="AB29" i="13" s="1"/>
  <c r="AB30" i="13" s="1"/>
  <c r="AB31" i="13" s="1"/>
  <c r="AB32" i="13" s="1"/>
  <c r="AB33" i="13" s="1"/>
  <c r="AB34" i="13" s="1"/>
  <c r="AB35" i="13" s="1"/>
  <c r="AB36" i="13" s="1"/>
  <c r="C43" i="13"/>
  <c r="AA17" i="13" s="1"/>
  <c r="AA18" i="13" s="1"/>
  <c r="AA19" i="13" s="1"/>
  <c r="AA20" i="13" s="1"/>
  <c r="AA21" i="13" s="1"/>
  <c r="AA22" i="13" s="1"/>
  <c r="AA23" i="13" s="1"/>
  <c r="AA24" i="13" s="1"/>
  <c r="AA25" i="13" s="1"/>
  <c r="AA26" i="13" s="1"/>
  <c r="AA27" i="13" s="1"/>
  <c r="AA28" i="13" s="1"/>
  <c r="AA29" i="13" s="1"/>
  <c r="AA30" i="13" s="1"/>
  <c r="AA31" i="13" s="1"/>
  <c r="AA32" i="13" s="1"/>
  <c r="AA33" i="13" s="1"/>
  <c r="AA34" i="13" s="1"/>
  <c r="AA35" i="13" s="1"/>
  <c r="AA36" i="13" s="1"/>
  <c r="B43" i="13"/>
  <c r="Z17" i="13" s="1"/>
  <c r="Z18" i="13" s="1"/>
  <c r="Z19" i="13" s="1"/>
  <c r="Z20" i="13" s="1"/>
  <c r="Z21" i="13" s="1"/>
  <c r="Z22" i="13" s="1"/>
  <c r="Z23" i="13" s="1"/>
  <c r="Z24" i="13" s="1"/>
  <c r="Z25" i="13" s="1"/>
  <c r="Z26" i="13" s="1"/>
  <c r="Z27" i="13" s="1"/>
  <c r="Z28" i="13" s="1"/>
  <c r="Z29" i="13" s="1"/>
  <c r="Z30" i="13" s="1"/>
  <c r="Z31" i="13" s="1"/>
  <c r="Z32" i="13" s="1"/>
  <c r="Z33" i="13" s="1"/>
  <c r="Z34" i="13" s="1"/>
  <c r="Z35" i="13" s="1"/>
  <c r="Z36" i="13" s="1"/>
  <c r="A43" i="13"/>
  <c r="Y17" i="13" s="1"/>
  <c r="Y18" i="13" s="1"/>
  <c r="Y19" i="13" s="1"/>
  <c r="Y20" i="13" s="1"/>
  <c r="Y21" i="13" s="1"/>
  <c r="Y22" i="13" s="1"/>
  <c r="Y23" i="13" s="1"/>
  <c r="Y24" i="13" s="1"/>
  <c r="Y25" i="13" s="1"/>
  <c r="Y26" i="13" s="1"/>
  <c r="Y27" i="13" s="1"/>
  <c r="Y28" i="13" s="1"/>
  <c r="Y29" i="13" s="1"/>
  <c r="Y30" i="13" s="1"/>
  <c r="Y31" i="13" s="1"/>
  <c r="Y32" i="13" s="1"/>
  <c r="Y33" i="13" s="1"/>
  <c r="Y34" i="13" s="1"/>
  <c r="Y35" i="13" s="1"/>
  <c r="Y36" i="13" s="1"/>
  <c r="D15" i="12"/>
  <c r="E15" i="12"/>
  <c r="F15" i="12"/>
  <c r="G15" i="12"/>
  <c r="D16" i="12"/>
  <c r="E16" i="12"/>
  <c r="F16" i="12"/>
  <c r="G16" i="12"/>
  <c r="D17" i="12"/>
  <c r="E17" i="12"/>
  <c r="F17" i="12"/>
  <c r="G17" i="12"/>
  <c r="D18" i="12"/>
  <c r="E18" i="12"/>
  <c r="F18" i="12"/>
  <c r="G18" i="12"/>
  <c r="D19" i="12"/>
  <c r="E19" i="12"/>
  <c r="F19" i="12"/>
  <c r="G19" i="12"/>
  <c r="D20" i="12"/>
  <c r="E20" i="12"/>
  <c r="F20" i="12"/>
  <c r="G20" i="12"/>
  <c r="D21" i="12"/>
  <c r="E21" i="12"/>
  <c r="F21" i="12"/>
  <c r="G21" i="12"/>
  <c r="D22" i="12"/>
  <c r="E22" i="12"/>
  <c r="F22" i="12"/>
  <c r="G22" i="12"/>
  <c r="D23" i="12"/>
  <c r="E23" i="12"/>
  <c r="F23" i="12"/>
  <c r="G23" i="12"/>
  <c r="D24" i="12"/>
  <c r="E24" i="12"/>
  <c r="F24" i="12"/>
  <c r="G24" i="12"/>
  <c r="D25" i="12"/>
  <c r="E25" i="12"/>
  <c r="F25" i="12"/>
  <c r="G25" i="12"/>
  <c r="D26" i="12"/>
  <c r="E26" i="12"/>
  <c r="F26" i="12"/>
  <c r="G26" i="12"/>
  <c r="D27" i="12"/>
  <c r="E27" i="12"/>
  <c r="F27" i="12"/>
  <c r="G27" i="12"/>
  <c r="D28" i="12"/>
  <c r="E28" i="12"/>
  <c r="F28" i="12"/>
  <c r="G28" i="12"/>
  <c r="E14" i="12"/>
  <c r="F14" i="12"/>
  <c r="G14" i="12"/>
  <c r="D14" i="12"/>
  <c r="C15" i="12"/>
  <c r="C16" i="12"/>
  <c r="C17" i="12"/>
  <c r="C18" i="12"/>
  <c r="C19" i="12"/>
  <c r="C20" i="12"/>
  <c r="C21" i="12"/>
  <c r="C22" i="12"/>
  <c r="C23" i="12"/>
  <c r="C24" i="12"/>
  <c r="C25" i="12"/>
  <c r="C26" i="12"/>
  <c r="C27" i="12"/>
  <c r="C28" i="12"/>
  <c r="C14" i="12"/>
  <c r="B18" i="12"/>
  <c r="B19" i="12"/>
  <c r="B20" i="12"/>
  <c r="B21" i="12"/>
  <c r="B22" i="12"/>
  <c r="B23" i="12"/>
  <c r="B24" i="12"/>
  <c r="B25" i="12"/>
  <c r="B26" i="12"/>
  <c r="B27" i="12"/>
  <c r="B28" i="12"/>
  <c r="B15" i="12"/>
  <c r="B16" i="12"/>
  <c r="B17" i="12"/>
  <c r="B14" i="12"/>
  <c r="C4" i="12"/>
  <c r="C11" i="12"/>
  <c r="C10" i="12"/>
  <c r="C5" i="12"/>
  <c r="C6" i="12"/>
  <c r="C7" i="12"/>
  <c r="C8" i="12"/>
  <c r="C9" i="12"/>
  <c r="C3" i="12"/>
  <c r="R37" i="13" l="1"/>
  <c r="J43" i="13" s="1"/>
  <c r="K9" i="13"/>
  <c r="H24" i="12"/>
  <c r="R27" i="7"/>
  <c r="H32" i="12"/>
  <c r="R35" i="7"/>
  <c r="L32" i="12" s="1"/>
  <c r="AD32" i="13"/>
  <c r="AD33" i="13" s="1"/>
  <c r="AD34" i="13" s="1"/>
  <c r="AD35" i="13" s="1"/>
  <c r="AD36" i="13" s="1"/>
  <c r="M42" i="7"/>
  <c r="K9" i="7" s="1"/>
  <c r="L48" i="14"/>
  <c r="J48" i="14"/>
  <c r="K9" i="14"/>
  <c r="R42" i="7" l="1"/>
  <c r="L24" i="12"/>
  <c r="AH17" i="13"/>
  <c r="AH18" i="13" s="1"/>
  <c r="AH19" i="13" s="1"/>
  <c r="AH20" i="13" s="1"/>
  <c r="AH21" i="13" s="1"/>
  <c r="AH22" i="13" s="1"/>
  <c r="AH23" i="13" s="1"/>
  <c r="AH24" i="13" s="1"/>
  <c r="AH25" i="13" s="1"/>
  <c r="AH26" i="13" s="1"/>
  <c r="AH27" i="13" s="1"/>
  <c r="AH28" i="13" s="1"/>
  <c r="AH29" i="13" s="1"/>
  <c r="AH30" i="13" s="1"/>
  <c r="AH31" i="13" s="1"/>
  <c r="AH32" i="13" s="1"/>
  <c r="AH33" i="13" s="1"/>
  <c r="AH34" i="13" s="1"/>
  <c r="AH35" i="13" s="1"/>
  <c r="AH36" i="13" s="1"/>
  <c r="J48" i="7" l="1"/>
  <c r="AH17" i="7" s="1"/>
  <c r="AH18" i="7" s="1"/>
  <c r="AH19" i="7" s="1"/>
  <c r="AH20" i="7" s="1"/>
  <c r="AH21" i="7" s="1"/>
  <c r="AH22" i="7" s="1"/>
  <c r="AH23" i="7" s="1"/>
  <c r="AH24" i="7" s="1"/>
  <c r="AH25" i="7" s="1"/>
  <c r="AH26" i="7" s="1"/>
  <c r="AH27" i="7" s="1"/>
  <c r="AH28" i="7" s="1"/>
  <c r="AH29" i="7" s="1"/>
  <c r="AH30" i="7" s="1"/>
  <c r="AH31" i="7" s="1"/>
  <c r="AH32" i="7" s="1"/>
  <c r="AH33" i="7" s="1"/>
  <c r="AH34" i="7" s="1"/>
  <c r="AH35" i="7" s="1"/>
  <c r="AH36" i="7" s="1"/>
  <c r="AH37" i="7" s="1"/>
  <c r="AH38" i="7" s="1"/>
  <c r="AH39" i="7" s="1"/>
  <c r="AH40" i="7" s="1"/>
  <c r="AH41" i="7" s="1"/>
  <c r="H1" i="12"/>
</calcChain>
</file>

<file path=xl/sharedStrings.xml><?xml version="1.0" encoding="utf-8"?>
<sst xmlns="http://schemas.openxmlformats.org/spreadsheetml/2006/main" count="438" uniqueCount="179">
  <si>
    <t>所属名</t>
    <rPh sb="0" eb="3">
      <t>ショゾクメイ</t>
    </rPh>
    <phoneticPr fontId="2"/>
  </si>
  <si>
    <t>カテゴリー</t>
  </si>
  <si>
    <t>カテゴリー</t>
    <phoneticPr fontId="2"/>
  </si>
  <si>
    <t>性別</t>
    <rPh sb="0" eb="2">
      <t>セイベツ</t>
    </rPh>
    <phoneticPr fontId="2"/>
  </si>
  <si>
    <t>学年</t>
    <rPh sb="0" eb="2">
      <t>ガクネン</t>
    </rPh>
    <phoneticPr fontId="2"/>
  </si>
  <si>
    <t>ランク</t>
  </si>
  <si>
    <t>ランク</t>
    <phoneticPr fontId="2"/>
  </si>
  <si>
    <t>ブロック</t>
  </si>
  <si>
    <t>ブロック</t>
    <phoneticPr fontId="2"/>
  </si>
  <si>
    <t>種目</t>
    <rPh sb="0" eb="2">
      <t>シュモク</t>
    </rPh>
    <phoneticPr fontId="2"/>
  </si>
  <si>
    <t>氏   名</t>
    <rPh sb="0" eb="5">
      <t>シメイ</t>
    </rPh>
    <phoneticPr fontId="2"/>
  </si>
  <si>
    <t>入力規則 ドロップダウンリスト</t>
    <rPh sb="0" eb="2">
      <t>ニュウリョク</t>
    </rPh>
    <rPh sb="2" eb="4">
      <t>キソク</t>
    </rPh>
    <phoneticPr fontId="1"/>
  </si>
  <si>
    <t>性別</t>
    <rPh sb="0" eb="2">
      <t>セイベツ</t>
    </rPh>
    <phoneticPr fontId="1"/>
  </si>
  <si>
    <t>種目</t>
    <rPh sb="0" eb="2">
      <t>シュモク</t>
    </rPh>
    <phoneticPr fontId="1"/>
  </si>
  <si>
    <t>学年</t>
    <rPh sb="0" eb="2">
      <t>ガクネン</t>
    </rPh>
    <phoneticPr fontId="1"/>
  </si>
  <si>
    <t>男</t>
    <rPh sb="0" eb="1">
      <t>ダン</t>
    </rPh>
    <phoneticPr fontId="1"/>
  </si>
  <si>
    <t>短</t>
    <rPh sb="0" eb="1">
      <t>タン</t>
    </rPh>
    <phoneticPr fontId="1"/>
  </si>
  <si>
    <t>小5</t>
    <rPh sb="0" eb="1">
      <t>ショウ</t>
    </rPh>
    <phoneticPr fontId="1"/>
  </si>
  <si>
    <t>U12</t>
  </si>
  <si>
    <t>女</t>
    <rPh sb="0" eb="1">
      <t>ジョ</t>
    </rPh>
    <phoneticPr fontId="1"/>
  </si>
  <si>
    <t>障</t>
    <rPh sb="0" eb="1">
      <t>ショウ</t>
    </rPh>
    <phoneticPr fontId="1"/>
  </si>
  <si>
    <t>小6</t>
    <rPh sb="0" eb="1">
      <t>ショウ</t>
    </rPh>
    <phoneticPr fontId="1"/>
  </si>
  <si>
    <t>U15</t>
  </si>
  <si>
    <t>長</t>
    <rPh sb="0" eb="1">
      <t>チョウ</t>
    </rPh>
    <phoneticPr fontId="1"/>
  </si>
  <si>
    <t>中1</t>
    <rPh sb="0" eb="1">
      <t>チュウ</t>
    </rPh>
    <phoneticPr fontId="1"/>
  </si>
  <si>
    <t>U18</t>
  </si>
  <si>
    <t>S</t>
  </si>
  <si>
    <t>跳</t>
    <rPh sb="0" eb="1">
      <t>チョウ</t>
    </rPh>
    <phoneticPr fontId="1"/>
  </si>
  <si>
    <t>中2</t>
    <rPh sb="0" eb="1">
      <t>チュウ</t>
    </rPh>
    <phoneticPr fontId="1"/>
  </si>
  <si>
    <t>投</t>
    <rPh sb="0" eb="1">
      <t>トウ</t>
    </rPh>
    <phoneticPr fontId="1"/>
  </si>
  <si>
    <t>中3</t>
    <rPh sb="0" eb="1">
      <t>チュウ</t>
    </rPh>
    <phoneticPr fontId="1"/>
  </si>
  <si>
    <t>歩</t>
    <rPh sb="0" eb="1">
      <t>ホ</t>
    </rPh>
    <phoneticPr fontId="1"/>
  </si>
  <si>
    <t>高1</t>
    <rPh sb="0" eb="1">
      <t>コウ</t>
    </rPh>
    <phoneticPr fontId="1"/>
  </si>
  <si>
    <t>高2</t>
    <rPh sb="0" eb="1">
      <t>コウ</t>
    </rPh>
    <phoneticPr fontId="1"/>
  </si>
  <si>
    <t>高3</t>
    <rPh sb="0" eb="1">
      <t>コウ</t>
    </rPh>
    <phoneticPr fontId="1"/>
  </si>
  <si>
    <t>大1</t>
    <rPh sb="0" eb="1">
      <t>ダイ</t>
    </rPh>
    <phoneticPr fontId="1"/>
  </si>
  <si>
    <t>80H</t>
  </si>
  <si>
    <t>大2</t>
    <rPh sb="0" eb="1">
      <t>ダイ</t>
    </rPh>
    <phoneticPr fontId="1"/>
  </si>
  <si>
    <t>100H</t>
  </si>
  <si>
    <t>大3</t>
    <rPh sb="0" eb="1">
      <t>ダイ</t>
    </rPh>
    <phoneticPr fontId="1"/>
  </si>
  <si>
    <t>100YH</t>
  </si>
  <si>
    <t>大4</t>
    <rPh sb="0" eb="1">
      <t>ダイ</t>
    </rPh>
    <phoneticPr fontId="1"/>
  </si>
  <si>
    <t>110YH</t>
  </si>
  <si>
    <t>110JH</t>
  </si>
  <si>
    <t>110H</t>
  </si>
  <si>
    <t>400H</t>
  </si>
  <si>
    <t>3000SC</t>
  </si>
  <si>
    <t>3000W</t>
  </si>
  <si>
    <t>5000W</t>
  </si>
  <si>
    <t>10000W</t>
  </si>
  <si>
    <t>HJ</t>
  </si>
  <si>
    <t>PV</t>
  </si>
  <si>
    <t>LJ</t>
  </si>
  <si>
    <t>TJ</t>
  </si>
  <si>
    <t>SP</t>
  </si>
  <si>
    <t>DT</t>
  </si>
  <si>
    <t>HT</t>
  </si>
  <si>
    <t>JT</t>
  </si>
  <si>
    <t>出欠</t>
    <rPh sb="0" eb="2">
      <t>シュッケツ</t>
    </rPh>
    <phoneticPr fontId="2"/>
  </si>
  <si>
    <t>未定</t>
    <rPh sb="0" eb="2">
      <t>ミテイ</t>
    </rPh>
    <phoneticPr fontId="2"/>
  </si>
  <si>
    <t>参加</t>
    <rPh sb="0" eb="2">
      <t>サンカ</t>
    </rPh>
    <phoneticPr fontId="2"/>
  </si>
  <si>
    <t>欠席</t>
    <rPh sb="0" eb="2">
      <t>ケッセキ</t>
    </rPh>
    <phoneticPr fontId="2"/>
  </si>
  <si>
    <t>E-mail</t>
    <phoneticPr fontId="2"/>
  </si>
  <si>
    <t>携帯℡</t>
    <rPh sb="0" eb="2">
      <t>ケイタイ</t>
    </rPh>
    <phoneticPr fontId="2"/>
  </si>
  <si>
    <t>所属</t>
    <rPh sb="0" eb="2">
      <t>ショゾク</t>
    </rPh>
    <phoneticPr fontId="2"/>
  </si>
  <si>
    <t>所属電話番号</t>
    <rPh sb="0" eb="2">
      <t>ショゾク</t>
    </rPh>
    <rPh sb="2" eb="4">
      <t>デンワ</t>
    </rPh>
    <rPh sb="4" eb="6">
      <t>バンゴウ</t>
    </rPh>
    <phoneticPr fontId="2"/>
  </si>
  <si>
    <t>L</t>
    <phoneticPr fontId="2"/>
  </si>
  <si>
    <t>M</t>
    <phoneticPr fontId="2"/>
  </si>
  <si>
    <t>S</t>
    <phoneticPr fontId="2"/>
  </si>
  <si>
    <t>XS</t>
    <phoneticPr fontId="2"/>
  </si>
  <si>
    <t>XL</t>
    <phoneticPr fontId="2"/>
  </si>
  <si>
    <t>2XL</t>
    <phoneticPr fontId="2"/>
  </si>
  <si>
    <t>所属FAX番号</t>
    <rPh sb="0" eb="2">
      <t>ショゾク</t>
    </rPh>
    <rPh sb="5" eb="7">
      <t>バンゴウ</t>
    </rPh>
    <phoneticPr fontId="2"/>
  </si>
  <si>
    <t>自宅住所</t>
    <rPh sb="0" eb="2">
      <t>ジタク</t>
    </rPh>
    <rPh sb="2" eb="4">
      <t>ジュウショ</t>
    </rPh>
    <phoneticPr fontId="2"/>
  </si>
  <si>
    <t>大宮　南太郎</t>
    <rPh sb="0" eb="2">
      <t>オオミヤ</t>
    </rPh>
    <rPh sb="3" eb="4">
      <t>ミナミ</t>
    </rPh>
    <rPh sb="4" eb="6">
      <t>タロウ</t>
    </rPh>
    <phoneticPr fontId="2"/>
  </si>
  <si>
    <t>松浦　直人</t>
    <rPh sb="0" eb="2">
      <t>マツウラ</t>
    </rPh>
    <rPh sb="3" eb="5">
      <t>ナオト</t>
    </rPh>
    <phoneticPr fontId="2"/>
  </si>
  <si>
    <t>校名</t>
    <rPh sb="0" eb="2">
      <t>コウメイ</t>
    </rPh>
    <phoneticPr fontId="2"/>
  </si>
  <si>
    <t>郵便番号</t>
    <rPh sb="0" eb="2">
      <t>ユウビン</t>
    </rPh>
    <rPh sb="2" eb="4">
      <t>バンゴウ</t>
    </rPh>
    <phoneticPr fontId="2"/>
  </si>
  <si>
    <t>住所</t>
    <rPh sb="0" eb="2">
      <t>ジュウショ</t>
    </rPh>
    <phoneticPr fontId="2"/>
  </si>
  <si>
    <t>電話</t>
    <rPh sb="0" eb="2">
      <t>デンワ</t>
    </rPh>
    <phoneticPr fontId="2"/>
  </si>
  <si>
    <t>ファックス</t>
    <phoneticPr fontId="2"/>
  </si>
  <si>
    <t>責任者</t>
    <rPh sb="0" eb="3">
      <t>セキニンシャ</t>
    </rPh>
    <phoneticPr fontId="2"/>
  </si>
  <si>
    <t>アドレス</t>
    <phoneticPr fontId="2"/>
  </si>
  <si>
    <t>携帯</t>
    <rPh sb="0" eb="2">
      <t>ケイタイ</t>
    </rPh>
    <phoneticPr fontId="2"/>
  </si>
  <si>
    <t>生年月日</t>
    <rPh sb="0" eb="2">
      <t>セイネン</t>
    </rPh>
    <rPh sb="2" eb="4">
      <t>ガッピ</t>
    </rPh>
    <phoneticPr fontId="2"/>
  </si>
  <si>
    <t>年</t>
    <rPh sb="0" eb="1">
      <t>ネン</t>
    </rPh>
    <phoneticPr fontId="2"/>
  </si>
  <si>
    <t>月</t>
    <rPh sb="0" eb="1">
      <t>ガツ</t>
    </rPh>
    <phoneticPr fontId="2"/>
  </si>
  <si>
    <t>日</t>
    <rPh sb="0" eb="1">
      <t>ヒ</t>
    </rPh>
    <phoneticPr fontId="2"/>
  </si>
  <si>
    <t>090-5441-0876</t>
    <phoneticPr fontId="2"/>
  </si>
  <si>
    <t>保険代</t>
    <rPh sb="0" eb="2">
      <t>ホケン</t>
    </rPh>
    <rPh sb="2" eb="3">
      <t>ダイ</t>
    </rPh>
    <phoneticPr fontId="2"/>
  </si>
  <si>
    <t>u18</t>
    <phoneticPr fontId="2"/>
  </si>
  <si>
    <t>u12</t>
    <phoneticPr fontId="2"/>
  </si>
  <si>
    <t>u15</t>
    <phoneticPr fontId="2"/>
  </si>
  <si>
    <t>3XL</t>
    <phoneticPr fontId="2"/>
  </si>
  <si>
    <t>4XL</t>
    <phoneticPr fontId="2"/>
  </si>
  <si>
    <t>料金</t>
    <rPh sb="0" eb="2">
      <t>リョウキン</t>
    </rPh>
    <phoneticPr fontId="2"/>
  </si>
  <si>
    <t>サイズ</t>
    <phoneticPr fontId="2"/>
  </si>
  <si>
    <t>Tシャツ代</t>
    <rPh sb="4" eb="5">
      <t>ダイ</t>
    </rPh>
    <phoneticPr fontId="2"/>
  </si>
  <si>
    <t>記載責任者名(指導者）</t>
    <rPh sb="0" eb="5">
      <t>キサイセキニンシャ</t>
    </rPh>
    <rPh sb="5" eb="6">
      <t>メイ</t>
    </rPh>
    <rPh sb="7" eb="10">
      <t>シドウシャ</t>
    </rPh>
    <phoneticPr fontId="2"/>
  </si>
  <si>
    <t>大宮　南子</t>
    <rPh sb="0" eb="2">
      <t>オオミヤ</t>
    </rPh>
    <rPh sb="3" eb="4">
      <t>ミナミ</t>
    </rPh>
    <rPh sb="4" eb="5">
      <t>コ</t>
    </rPh>
    <phoneticPr fontId="2"/>
  </si>
  <si>
    <t>郵便番号</t>
    <rPh sb="0" eb="4">
      <t>ユウビンバンゴウ</t>
    </rPh>
    <phoneticPr fontId="2"/>
  </si>
  <si>
    <t>331-0053</t>
    <phoneticPr fontId="2"/>
  </si>
  <si>
    <t>自宅郵便番号</t>
    <rPh sb="0" eb="2">
      <t>ジタク</t>
    </rPh>
    <rPh sb="2" eb="6">
      <t>ユウビンバンゴウ</t>
    </rPh>
    <phoneticPr fontId="2"/>
  </si>
  <si>
    <t>331-0054</t>
    <phoneticPr fontId="2"/>
  </si>
  <si>
    <t>埼玉県さいたま市西区植田谷本794</t>
    <rPh sb="0" eb="3">
      <t>サイタマケン</t>
    </rPh>
    <rPh sb="7" eb="8">
      <t>シ</t>
    </rPh>
    <rPh sb="8" eb="10">
      <t>ニシク</t>
    </rPh>
    <rPh sb="10" eb="12">
      <t>ウエダ</t>
    </rPh>
    <rPh sb="12" eb="14">
      <t>タニモト</t>
    </rPh>
    <phoneticPr fontId="2"/>
  </si>
  <si>
    <t>埼玉県さいたま市西区植田谷本795</t>
    <rPh sb="0" eb="3">
      <t>サイタマケン</t>
    </rPh>
    <rPh sb="7" eb="8">
      <t>シ</t>
    </rPh>
    <rPh sb="8" eb="10">
      <t>ニシク</t>
    </rPh>
    <rPh sb="10" eb="12">
      <t>ウエダ</t>
    </rPh>
    <rPh sb="12" eb="14">
      <t>タニモト</t>
    </rPh>
    <phoneticPr fontId="2"/>
  </si>
  <si>
    <t>フリガナ</t>
    <phoneticPr fontId="2"/>
  </si>
  <si>
    <t>オオミヤミナミタロウ</t>
    <phoneticPr fontId="2"/>
  </si>
  <si>
    <t>オオミヤミナミコ</t>
    <phoneticPr fontId="2"/>
  </si>
  <si>
    <t>＊黄色のセルにのみ入力となります。</t>
    <rPh sb="1" eb="3">
      <t>キイロ</t>
    </rPh>
    <rPh sb="9" eb="11">
      <t>ニュウリョク</t>
    </rPh>
    <phoneticPr fontId="2"/>
  </si>
  <si>
    <t>月</t>
    <rPh sb="0" eb="1">
      <t>ツキ</t>
    </rPh>
    <phoneticPr fontId="2"/>
  </si>
  <si>
    <t>Tサイズ</t>
    <phoneticPr fontId="2"/>
  </si>
  <si>
    <t>カテゴリ</t>
    <phoneticPr fontId="2"/>
  </si>
  <si>
    <t>保険</t>
    <rPh sb="0" eb="2">
      <t>ホケン</t>
    </rPh>
    <phoneticPr fontId="2"/>
  </si>
  <si>
    <t>振り込み合計額</t>
    <rPh sb="0" eb="1">
      <t>フ</t>
    </rPh>
    <rPh sb="2" eb="3">
      <t>コ</t>
    </rPh>
    <rPh sb="4" eb="6">
      <t>ゴウケイ</t>
    </rPh>
    <rPh sb="6" eb="7">
      <t>ガク</t>
    </rPh>
    <phoneticPr fontId="2"/>
  </si>
  <si>
    <t>B</t>
    <phoneticPr fontId="2"/>
  </si>
  <si>
    <t>100H</t>
    <phoneticPr fontId="2"/>
  </si>
  <si>
    <t>Tシャツ申し込み</t>
    <rPh sb="4" eb="5">
      <t>モウ</t>
    </rPh>
    <rPh sb="6" eb="7">
      <t>コ</t>
    </rPh>
    <phoneticPr fontId="2"/>
  </si>
  <si>
    <t>振込総額</t>
    <rPh sb="0" eb="2">
      <t>フリコミ</t>
    </rPh>
    <rPh sb="2" eb="4">
      <t>ソウガク</t>
    </rPh>
    <phoneticPr fontId="2"/>
  </si>
  <si>
    <t>no</t>
    <phoneticPr fontId="2"/>
  </si>
  <si>
    <t>E-mail</t>
  </si>
  <si>
    <t>団体名</t>
    <rPh sb="0" eb="2">
      <t>ダンタイ</t>
    </rPh>
    <rPh sb="2" eb="3">
      <t>メイ</t>
    </rPh>
    <phoneticPr fontId="2"/>
  </si>
  <si>
    <t>払い込み票添付欄</t>
    <rPh sb="0" eb="1">
      <t>ハラ</t>
    </rPh>
    <rPh sb="2" eb="3">
      <t>コ</t>
    </rPh>
    <rPh sb="4" eb="5">
      <t>ヒョウ</t>
    </rPh>
    <rPh sb="5" eb="7">
      <t>テンプ</t>
    </rPh>
    <rPh sb="7" eb="8">
      <t>ラン</t>
    </rPh>
    <phoneticPr fontId="2"/>
  </si>
  <si>
    <t>個人負担額</t>
    <rPh sb="0" eb="2">
      <t>コジン</t>
    </rPh>
    <rPh sb="2" eb="4">
      <t>フタン</t>
    </rPh>
    <rPh sb="4" eb="5">
      <t>ガク</t>
    </rPh>
    <phoneticPr fontId="2"/>
  </si>
  <si>
    <t>払込総額</t>
    <rPh sb="0" eb="1">
      <t>ハラ</t>
    </rPh>
    <rPh sb="1" eb="2">
      <t>コ</t>
    </rPh>
    <rPh sb="2" eb="4">
      <t>ソウガク</t>
    </rPh>
    <phoneticPr fontId="2"/>
  </si>
  <si>
    <t>こちらに金融機関へ振り込んで頂いた際の払い込み票を張り付けてください。</t>
    <rPh sb="9" eb="10">
      <t>フ</t>
    </rPh>
    <rPh sb="11" eb="12">
      <t>コ</t>
    </rPh>
    <rPh sb="14" eb="15">
      <t>イタダ</t>
    </rPh>
    <rPh sb="17" eb="18">
      <t>サイ</t>
    </rPh>
    <phoneticPr fontId="2"/>
  </si>
  <si>
    <t>上記の払込総額を所定の振込先にお振込み下さい</t>
    <rPh sb="0" eb="2">
      <t>ジョウキ</t>
    </rPh>
    <rPh sb="3" eb="4">
      <t>ハラ</t>
    </rPh>
    <rPh sb="4" eb="5">
      <t>コ</t>
    </rPh>
    <rPh sb="5" eb="7">
      <t>ソウガク</t>
    </rPh>
    <rPh sb="8" eb="10">
      <t>ショテイ</t>
    </rPh>
    <rPh sb="11" eb="14">
      <t>フリコミサキ</t>
    </rPh>
    <rPh sb="16" eb="18">
      <t>フリコ</t>
    </rPh>
    <rPh sb="19" eb="20">
      <t>クダ</t>
    </rPh>
    <phoneticPr fontId="2"/>
  </si>
  <si>
    <t>参加団体一覧表</t>
    <rPh sb="0" eb="2">
      <t>サンカ</t>
    </rPh>
    <rPh sb="2" eb="4">
      <t>ダンタイ</t>
    </rPh>
    <rPh sb="4" eb="6">
      <t>イチラン</t>
    </rPh>
    <rPh sb="6" eb="7">
      <t>ヒョウ</t>
    </rPh>
    <phoneticPr fontId="2"/>
  </si>
  <si>
    <t>保険代総額</t>
    <rPh sb="0" eb="3">
      <t>ホケンダイ</t>
    </rPh>
    <rPh sb="3" eb="5">
      <t>ソウガク</t>
    </rPh>
    <phoneticPr fontId="2"/>
  </si>
  <si>
    <t>matsuura.naoto.41@spec.ed.jp</t>
    <phoneticPr fontId="2"/>
  </si>
  <si>
    <r>
      <t xml:space="preserve">E-mail確認用
</t>
    </r>
    <r>
      <rPr>
        <sz val="9"/>
        <color rgb="FFFF0000"/>
        <rFont val="ＭＳ Ｐゴシック"/>
        <family val="3"/>
        <charset val="128"/>
      </rPr>
      <t>手入力お願いします。</t>
    </r>
    <rPh sb="6" eb="8">
      <t>カクニン</t>
    </rPh>
    <rPh sb="8" eb="9">
      <t>ヨウ</t>
    </rPh>
    <rPh sb="10" eb="11">
      <t>テ</t>
    </rPh>
    <rPh sb="11" eb="13">
      <t>ニュウリョク</t>
    </rPh>
    <rPh sb="14" eb="15">
      <t>ネガ</t>
    </rPh>
    <phoneticPr fontId="2"/>
  </si>
  <si>
    <t>P</t>
    <phoneticPr fontId="2"/>
  </si>
  <si>
    <t>G</t>
    <phoneticPr fontId="2"/>
  </si>
  <si>
    <t>ｼﾞｬﾍﾞﾎﾞｰﾙ</t>
    <phoneticPr fontId="2"/>
  </si>
  <si>
    <t>110H</t>
    <phoneticPr fontId="2"/>
  </si>
  <si>
    <t>100YH</t>
    <phoneticPr fontId="2"/>
  </si>
  <si>
    <t>110JH</t>
    <phoneticPr fontId="2"/>
  </si>
  <si>
    <t>ｼﾞｬﾍﾞﾘｯｸｽﾛｰ</t>
    <phoneticPr fontId="2"/>
  </si>
  <si>
    <t>3000W</t>
    <phoneticPr fontId="2"/>
  </si>
  <si>
    <t>２０２３年度強化指定行事出席票</t>
    <rPh sb="4" eb="6">
      <t>ネンド</t>
    </rPh>
    <rPh sb="6" eb="8">
      <t>キョウカ</t>
    </rPh>
    <rPh sb="8" eb="10">
      <t>シテイ</t>
    </rPh>
    <rPh sb="10" eb="12">
      <t>ギョウジ</t>
    </rPh>
    <rPh sb="12" eb="14">
      <t>シュッセキ</t>
    </rPh>
    <rPh sb="14" eb="15">
      <t>ヒョウ</t>
    </rPh>
    <phoneticPr fontId="2"/>
  </si>
  <si>
    <t>P</t>
  </si>
  <si>
    <t>P</t>
    <phoneticPr fontId="2"/>
  </si>
  <si>
    <t>G</t>
  </si>
  <si>
    <t>G</t>
    <phoneticPr fontId="2"/>
  </si>
  <si>
    <t>S</t>
    <phoneticPr fontId="2"/>
  </si>
  <si>
    <t>B</t>
    <phoneticPr fontId="2"/>
  </si>
  <si>
    <t>出欠</t>
    <rPh sb="0" eb="2">
      <t>シュッケツ</t>
    </rPh>
    <phoneticPr fontId="2"/>
  </si>
  <si>
    <t>埼玉県立蓮田松韻高等学校</t>
    <rPh sb="0" eb="4">
      <t>サイタマケンリツ</t>
    </rPh>
    <rPh sb="4" eb="8">
      <t>ハスダショウイン</t>
    </rPh>
    <rPh sb="8" eb="10">
      <t>コウトウ</t>
    </rPh>
    <rPh sb="10" eb="12">
      <t>ガッコウ</t>
    </rPh>
    <phoneticPr fontId="2"/>
  </si>
  <si>
    <t>349-0101</t>
    <phoneticPr fontId="2"/>
  </si>
  <si>
    <t>埼玉県蓮田市黒浜４０８８</t>
    <rPh sb="0" eb="3">
      <t>サイタマケン</t>
    </rPh>
    <rPh sb="3" eb="6">
      <t>ハスダシ</t>
    </rPh>
    <rPh sb="6" eb="8">
      <t>クロハマ</t>
    </rPh>
    <phoneticPr fontId="2"/>
  </si>
  <si>
    <t>０４８－７６８－７８２０</t>
    <phoneticPr fontId="2"/>
  </si>
  <si>
    <t>０４８－７６５－１５００</t>
    <phoneticPr fontId="2"/>
  </si>
  <si>
    <t>携帯℡
ハイフン有</t>
    <rPh sb="0" eb="2">
      <t>ケイタイ</t>
    </rPh>
    <rPh sb="8" eb="9">
      <t>アリ</t>
    </rPh>
    <phoneticPr fontId="2"/>
  </si>
  <si>
    <t>×（Tシャツのみ）</t>
  </si>
  <si>
    <t>〇</t>
  </si>
  <si>
    <t>〇</t>
    <phoneticPr fontId="2"/>
  </si>
  <si>
    <t>×（Tシャツのみ）</t>
    <phoneticPr fontId="2"/>
  </si>
  <si>
    <t>M</t>
  </si>
  <si>
    <t>L</t>
  </si>
  <si>
    <t>個人負担額</t>
    <rPh sb="0" eb="5">
      <t>コジンフタンガク</t>
    </rPh>
    <phoneticPr fontId="2"/>
  </si>
  <si>
    <t>＊練習会の参加初日に、受付で提出してください（選手でも可）</t>
    <rPh sb="1" eb="4">
      <t>レンシュウカイ</t>
    </rPh>
    <rPh sb="5" eb="7">
      <t>サンカ</t>
    </rPh>
    <rPh sb="7" eb="9">
      <t>ショニチ</t>
    </rPh>
    <rPh sb="11" eb="13">
      <t>ウケツケ</t>
    </rPh>
    <rPh sb="14" eb="16">
      <t>テイシュツ</t>
    </rPh>
    <rPh sb="23" eb="25">
      <t>センシュ</t>
    </rPh>
    <rPh sb="27" eb="28">
      <t>カ</t>
    </rPh>
    <phoneticPr fontId="2"/>
  </si>
  <si>
    <t>matsuura.naoto.41@spec.ed.jp</t>
    <phoneticPr fontId="2"/>
  </si>
  <si>
    <t>Tシャツ申し込み（半袖）</t>
    <rPh sb="4" eb="5">
      <t>モウ</t>
    </rPh>
    <rPh sb="6" eb="7">
      <t>コ</t>
    </rPh>
    <rPh sb="9" eb="11">
      <t>ハンソデ</t>
    </rPh>
    <phoneticPr fontId="2"/>
  </si>
  <si>
    <t>Tシャツ申し込み（長袖）</t>
    <rPh sb="4" eb="5">
      <t>モウ</t>
    </rPh>
    <rPh sb="6" eb="7">
      <t>コ</t>
    </rPh>
    <rPh sb="9" eb="11">
      <t>ナガソデ</t>
    </rPh>
    <phoneticPr fontId="2"/>
  </si>
  <si>
    <t>２０２４年度強化指定行事出席票</t>
    <rPh sb="4" eb="6">
      <t>ネンド</t>
    </rPh>
    <rPh sb="6" eb="8">
      <t>キョウカ</t>
    </rPh>
    <rPh sb="8" eb="10">
      <t>シテイ</t>
    </rPh>
    <rPh sb="10" eb="12">
      <t>ギョウジ</t>
    </rPh>
    <rPh sb="12" eb="14">
      <t>シュッセキ</t>
    </rPh>
    <rPh sb="14" eb="15">
      <t>ヒョウ</t>
    </rPh>
    <phoneticPr fontId="2"/>
  </si>
  <si>
    <t>混</t>
    <rPh sb="0" eb="1">
      <t>コン</t>
    </rPh>
    <phoneticPr fontId="2"/>
  </si>
  <si>
    <t>4種</t>
    <rPh sb="1" eb="2">
      <t>シュ</t>
    </rPh>
    <phoneticPr fontId="2"/>
  </si>
  <si>
    <t>7種</t>
    <rPh sb="1" eb="2">
      <t>シュ</t>
    </rPh>
    <phoneticPr fontId="2"/>
  </si>
  <si>
    <t>8種</t>
    <rPh sb="1" eb="2">
      <t>シュ</t>
    </rPh>
    <phoneticPr fontId="2"/>
  </si>
  <si>
    <t>半袖サイズ</t>
    <rPh sb="0" eb="2">
      <t>ハンソデ</t>
    </rPh>
    <phoneticPr fontId="2"/>
  </si>
  <si>
    <t>長袖サイズ</t>
    <rPh sb="0" eb="2">
      <t>ナガソデ</t>
    </rPh>
    <phoneticPr fontId="2"/>
  </si>
  <si>
    <t>Tシャツ料金</t>
    <rPh sb="4" eb="6">
      <t>リョウキン</t>
    </rPh>
    <phoneticPr fontId="2"/>
  </si>
  <si>
    <t>半袖代</t>
    <rPh sb="0" eb="2">
      <t>ハンソデ</t>
    </rPh>
    <rPh sb="2" eb="3">
      <t>ダイ</t>
    </rPh>
    <phoneticPr fontId="2"/>
  </si>
  <si>
    <t>長袖代</t>
    <rPh sb="0" eb="2">
      <t>ナガソデ</t>
    </rPh>
    <rPh sb="2" eb="3">
      <t>ダイ</t>
    </rPh>
    <phoneticPr fontId="2"/>
  </si>
  <si>
    <t>長袖代</t>
    <rPh sb="0" eb="2">
      <t>ナガソデ</t>
    </rPh>
    <rPh sb="2" eb="3">
      <t>ダイ</t>
    </rPh>
    <phoneticPr fontId="2"/>
  </si>
  <si>
    <t>混</t>
    <rPh sb="0" eb="1">
      <t>コン</t>
    </rPh>
    <phoneticPr fontId="2"/>
  </si>
  <si>
    <t>４種</t>
    <rPh sb="1" eb="2">
      <t>シュ</t>
    </rPh>
    <phoneticPr fontId="2"/>
  </si>
  <si>
    <t>７種</t>
    <rPh sb="1" eb="2">
      <t>シュ</t>
    </rPh>
    <phoneticPr fontId="2"/>
  </si>
  <si>
    <t>８種</t>
    <rPh sb="1" eb="2">
      <t>シュ</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</si>
</sst>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quot;¥&quot;#,##0_);[Red]\(&quot;¥&quot;#,##0\)"/>
  </numFmts>
  <fonts count="19" x14ac:knownFonts="1">
    <font>
      <sz val="12"/>
      <color theme="1"/>
      <name val="ＭＳ Ｐゴシック"/>
      <family val="2"/>
      <charset val="128"/>
      <scheme val="minor"/>
    </font>
    <font>
      <b/>
      <sz val="15"/>
      <color theme="3"/>
      <name val="ＭＳ Ｐゴシック"/>
      <family val="2"/>
      <charset val="128"/>
      <scheme val="minor"/>
    </font>
    <font>
      <sz val="6"/>
      <name val="ＭＳ Ｐゴシック"/>
      <family val="2"/>
      <charset val="128"/>
      <scheme val="minor"/>
    </font>
    <font>
      <u/>
      <sz val="12"/>
      <color theme="10"/>
      <name val="ＭＳ Ｐゴシック"/>
      <family val="2"/>
      <charset val="128"/>
      <scheme val="minor"/>
    </font>
    <font>
      <u/>
      <sz val="12"/>
      <color theme="11"/>
      <name val="ＭＳ Ｐゴシック"/>
      <family val="2"/>
      <charset val="128"/>
      <scheme val="minor"/>
    </font>
    <font>
      <sz val="16"/>
      <color theme="1"/>
      <name val="ＭＳ Ｐゴシック"/>
      <family val="2"/>
      <charset val="128"/>
      <scheme val="minor"/>
    </font>
    <font>
      <sz val="8"/>
      <color theme="1"/>
      <name val="ＭＳ Ｐゴシック"/>
      <family val="2"/>
      <charset val="128"/>
      <scheme val="minor"/>
    </font>
    <font>
      <sz val="12"/>
      <color rgb="FFFF0000"/>
      <name val="ＭＳ Ｐゴシック"/>
      <family val="2"/>
      <charset val="128"/>
      <scheme val="minor"/>
    </font>
    <font>
      <b/>
      <sz val="12"/>
      <color theme="1"/>
      <name val="ＭＳ Ｐゴシック"/>
      <family val="3"/>
      <charset val="128"/>
      <scheme val="minor"/>
    </font>
    <font>
      <b/>
      <sz val="18"/>
      <color theme="1"/>
      <name val="ＭＳ Ｐゴシック"/>
      <family val="3"/>
      <charset val="128"/>
      <scheme val="minor"/>
    </font>
    <font>
      <sz val="11"/>
      <color rgb="FFFF0000"/>
      <name val="ＭＳ Ｐゴシック"/>
      <family val="3"/>
      <charset val="128"/>
      <scheme val="minor"/>
    </font>
    <font>
      <sz val="12"/>
      <color theme="1"/>
      <name val="ＭＳ Ｐゴシック"/>
      <family val="3"/>
      <charset val="128"/>
      <scheme val="minor"/>
    </font>
    <font>
      <sz val="16"/>
      <color theme="1"/>
      <name val="ＭＳ Ｐゴシック"/>
      <family val="3"/>
      <charset val="128"/>
      <scheme val="minor"/>
    </font>
    <font>
      <sz val="20"/>
      <color theme="1"/>
      <name val="ＭＳ Ｐゴシック"/>
      <family val="2"/>
      <charset val="128"/>
      <scheme val="minor"/>
    </font>
    <font>
      <sz val="24"/>
      <color theme="1"/>
      <name val="ＭＳ Ｐゴシック"/>
      <family val="2"/>
      <charset val="128"/>
      <scheme val="minor"/>
    </font>
    <font>
      <sz val="14"/>
      <color theme="1"/>
      <name val="ＭＳ Ｐゴシック"/>
      <family val="2"/>
      <charset val="128"/>
      <scheme val="minor"/>
    </font>
    <font>
      <sz val="9"/>
      <color rgb="FFFF0000"/>
      <name val="ＭＳ Ｐゴシック"/>
      <family val="3"/>
      <charset val="128"/>
    </font>
    <font>
      <sz val="12"/>
      <color rgb="FFECECEC"/>
      <name val="ＭＳ Ｐゴシック"/>
      <family val="2"/>
      <charset val="128"/>
      <scheme val="minor"/>
    </font>
    <font>
      <sz val="8"/>
      <color theme="1"/>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rgb="FF00B0F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1">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cellStyleXfs>
  <cellXfs count="95">
    <xf numFmtId="0" fontId="0" fillId="0" borderId="0" xfId="0"/>
    <xf numFmtId="0" fontId="5" fillId="0" borderId="1" xfId="0" applyFont="1" applyBorder="1" applyAlignment="1">
      <alignment shrinkToFit="1"/>
    </xf>
    <xf numFmtId="0" fontId="5" fillId="2" borderId="1" xfId="0" applyFont="1" applyFill="1" applyBorder="1" applyAlignment="1" applyProtection="1">
      <alignment shrinkToFit="1"/>
      <protection locked="0"/>
    </xf>
    <xf numFmtId="0" fontId="0" fillId="2" borderId="1" xfId="0" applyFill="1" applyBorder="1" applyAlignment="1" applyProtection="1">
      <alignment horizontal="center" vertical="center"/>
      <protection locked="0"/>
    </xf>
    <xf numFmtId="0" fontId="0" fillId="2" borderId="1" xfId="0" applyFill="1" applyBorder="1" applyAlignment="1" applyProtection="1">
      <alignment horizontal="left" vertical="center"/>
      <protection locked="0"/>
    </xf>
    <xf numFmtId="0" fontId="0" fillId="2" borderId="1" xfId="0" applyFill="1" applyBorder="1" applyProtection="1">
      <protection locked="0"/>
    </xf>
    <xf numFmtId="0" fontId="0" fillId="2" borderId="1" xfId="0" applyFill="1" applyBorder="1" applyAlignment="1" applyProtection="1">
      <alignment horizontal="center" shrinkToFit="1"/>
      <protection locked="0"/>
    </xf>
    <xf numFmtId="0" fontId="9" fillId="0" borderId="0" xfId="0" applyFont="1"/>
    <xf numFmtId="0" fontId="0" fillId="0" borderId="1" xfId="0" applyBorder="1" applyAlignment="1">
      <alignment horizontal="right"/>
    </xf>
    <xf numFmtId="0" fontId="0" fillId="0" borderId="0" xfId="0" applyAlignment="1">
      <alignment vertical="center" shrinkToFit="1"/>
    </xf>
    <xf numFmtId="0" fontId="6" fillId="0" borderId="0" xfId="0" applyFont="1" applyAlignment="1">
      <alignment wrapText="1" shrinkToFit="1"/>
    </xf>
    <xf numFmtId="0" fontId="0" fillId="0" borderId="1" xfId="0" applyBorder="1" applyAlignment="1">
      <alignment horizontal="center" shrinkToFit="1"/>
    </xf>
    <xf numFmtId="0" fontId="0" fillId="0" borderId="0" xfId="0" applyAlignment="1">
      <alignment shrinkToFit="1"/>
    </xf>
    <xf numFmtId="0" fontId="0" fillId="0" borderId="1" xfId="0" applyBorder="1" applyAlignment="1">
      <alignment horizontal="center"/>
    </xf>
    <xf numFmtId="0" fontId="0" fillId="0" borderId="1" xfId="0" applyBorder="1"/>
    <xf numFmtId="0" fontId="0" fillId="0" borderId="1" xfId="0" applyBorder="1" applyAlignment="1">
      <alignment horizontal="left" indent="1"/>
    </xf>
    <xf numFmtId="0" fontId="0" fillId="0" borderId="1" xfId="0" applyBorder="1" applyAlignment="1">
      <alignment shrinkToFit="1"/>
    </xf>
    <xf numFmtId="0" fontId="5" fillId="0" borderId="0" xfId="0" applyFont="1" applyAlignment="1">
      <alignment vertical="center"/>
    </xf>
    <xf numFmtId="0" fontId="0" fillId="0" borderId="0" xfId="0" applyAlignment="1">
      <alignment horizontal="center"/>
    </xf>
    <xf numFmtId="0" fontId="0" fillId="0" borderId="1" xfId="0" applyBorder="1" applyAlignment="1">
      <alignment horizontal="center" vertical="center"/>
    </xf>
    <xf numFmtId="0" fontId="0" fillId="0" borderId="1" xfId="0" applyBorder="1" applyAlignment="1">
      <alignment horizontal="left" vertical="center"/>
    </xf>
    <xf numFmtId="0" fontId="0" fillId="0" borderId="2" xfId="0" applyBorder="1" applyAlignment="1">
      <alignment horizontal="left" indent="1"/>
    </xf>
    <xf numFmtId="5" fontId="0" fillId="0" borderId="1" xfId="0" applyNumberFormat="1" applyBorder="1" applyAlignment="1">
      <alignment horizontal="left" vertical="center"/>
    </xf>
    <xf numFmtId="176" fontId="0" fillId="0" borderId="1" xfId="0" applyNumberFormat="1" applyBorder="1" applyAlignment="1">
      <alignment horizontal="center" vertical="center"/>
    </xf>
    <xf numFmtId="0" fontId="7" fillId="0" borderId="0" xfId="0" applyFont="1" applyAlignment="1">
      <alignment vertical="top" wrapText="1"/>
    </xf>
    <xf numFmtId="0" fontId="10" fillId="0" borderId="6" xfId="0" applyFont="1" applyBorder="1"/>
    <xf numFmtId="0" fontId="10" fillId="0" borderId="0" xfId="0" applyFont="1" applyAlignment="1">
      <alignment vertical="top"/>
    </xf>
    <xf numFmtId="0" fontId="12" fillId="2" borderId="1" xfId="0" applyFont="1" applyFill="1" applyBorder="1" applyAlignment="1" applyProtection="1">
      <alignment shrinkToFit="1"/>
      <protection locked="0"/>
    </xf>
    <xf numFmtId="0" fontId="0" fillId="0" borderId="0" xfId="0" applyProtection="1">
      <protection locked="0"/>
    </xf>
    <xf numFmtId="0" fontId="0" fillId="0" borderId="0" xfId="0" applyAlignment="1" applyProtection="1">
      <alignment horizontal="center" vertical="center"/>
      <protection locked="0"/>
    </xf>
    <xf numFmtId="0" fontId="13" fillId="0" borderId="0" xfId="0" applyFont="1"/>
    <xf numFmtId="0" fontId="0" fillId="0" borderId="1" xfId="0" applyBorder="1" applyAlignment="1">
      <alignment horizontal="left" indent="1" shrinkToFit="1"/>
    </xf>
    <xf numFmtId="0" fontId="0" fillId="0" borderId="3"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0" fillId="0" borderId="5" xfId="0" applyBorder="1" applyAlignment="1">
      <alignment horizontal="right"/>
    </xf>
    <xf numFmtId="0" fontId="0" fillId="0" borderId="5" xfId="0" applyBorder="1" applyAlignment="1">
      <alignment horizontal="left" shrinkToFit="1"/>
    </xf>
    <xf numFmtId="0" fontId="0" fillId="0" borderId="0" xfId="0" applyAlignment="1">
      <alignment horizontal="left" shrinkToFit="1"/>
    </xf>
    <xf numFmtId="0" fontId="15" fillId="0" borderId="0" xfId="0" applyFont="1"/>
    <xf numFmtId="0" fontId="8" fillId="3" borderId="1" xfId="0" applyFont="1" applyFill="1" applyBorder="1" applyAlignment="1">
      <alignment horizontal="center" wrapText="1"/>
    </xf>
    <xf numFmtId="5" fontId="8" fillId="3" borderId="1" xfId="0" applyNumberFormat="1" applyFont="1" applyFill="1" applyBorder="1" applyAlignment="1">
      <alignment horizontal="center" vertical="center"/>
    </xf>
    <xf numFmtId="0" fontId="0" fillId="2" borderId="0" xfId="0" applyFill="1"/>
    <xf numFmtId="0" fontId="0" fillId="2" borderId="0" xfId="0" applyFill="1" applyAlignment="1">
      <alignment shrinkToFit="1"/>
    </xf>
    <xf numFmtId="0" fontId="0" fillId="0" borderId="0" xfId="0" applyAlignment="1">
      <alignment horizontal="center" vertical="center"/>
    </xf>
    <xf numFmtId="0" fontId="7" fillId="0" borderId="0" xfId="0" applyFont="1" applyAlignment="1">
      <alignment horizontal="center" vertical="center" wrapText="1"/>
    </xf>
    <xf numFmtId="0" fontId="0" fillId="2" borderId="1" xfId="0" applyFill="1" applyBorder="1" applyAlignment="1" applyProtection="1">
      <alignment horizontal="center" vertical="center" shrinkToFit="1"/>
      <protection locked="0"/>
    </xf>
    <xf numFmtId="0" fontId="7" fillId="0" borderId="0" xfId="0" applyFont="1" applyAlignment="1">
      <alignment horizontal="center" vertical="top" wrapText="1"/>
    </xf>
    <xf numFmtId="0" fontId="0" fillId="0" borderId="2" xfId="0" applyBorder="1" applyAlignment="1">
      <alignment horizontal="center"/>
    </xf>
    <xf numFmtId="0" fontId="0" fillId="0" borderId="1" xfId="0" applyBorder="1" applyAlignment="1">
      <alignment horizontal="left" shrinkToFit="1"/>
    </xf>
    <xf numFmtId="0" fontId="5" fillId="0" borderId="1" xfId="0" applyFont="1" applyBorder="1" applyAlignment="1">
      <alignment horizontal="left" shrinkToFit="1"/>
    </xf>
    <xf numFmtId="0" fontId="17" fillId="0" borderId="0" xfId="0" applyFont="1"/>
    <xf numFmtId="0" fontId="17" fillId="2" borderId="0" xfId="0" applyFont="1" applyFill="1"/>
    <xf numFmtId="0" fontId="0" fillId="2" borderId="6" xfId="0" applyFill="1" applyBorder="1"/>
    <xf numFmtId="5" fontId="0" fillId="0" borderId="1" xfId="0" applyNumberFormat="1" applyBorder="1" applyAlignment="1">
      <alignment shrinkToFit="1"/>
    </xf>
    <xf numFmtId="0" fontId="0" fillId="0" borderId="2" xfId="0" applyBorder="1" applyAlignment="1">
      <alignment horizontal="center" shrinkToFit="1"/>
    </xf>
    <xf numFmtId="0" fontId="0" fillId="0" borderId="6" xfId="0" applyBorder="1"/>
    <xf numFmtId="5" fontId="0" fillId="0" borderId="0" xfId="0" applyNumberFormat="1" applyAlignment="1">
      <alignment horizontal="center" vertical="center"/>
    </xf>
    <xf numFmtId="5" fontId="0" fillId="0" borderId="0" xfId="0" applyNumberFormat="1" applyProtection="1">
      <protection locked="0"/>
    </xf>
    <xf numFmtId="0" fontId="0" fillId="0" borderId="1" xfId="0" applyBorder="1" applyAlignment="1">
      <alignment horizontal="center" wrapText="1" shrinkToFit="1"/>
    </xf>
    <xf numFmtId="0" fontId="0" fillId="0" borderId="1" xfId="0" applyBorder="1" applyAlignment="1">
      <alignment horizontal="center" shrinkToFit="1"/>
    </xf>
    <xf numFmtId="0" fontId="0" fillId="2" borderId="1" xfId="0" applyFill="1" applyBorder="1" applyAlignment="1" applyProtection="1">
      <alignment horizontal="center" vertical="center"/>
      <protection locked="0"/>
    </xf>
    <xf numFmtId="0" fontId="18" fillId="0" borderId="3" xfId="0" applyFont="1" applyBorder="1" applyAlignment="1">
      <alignment horizontal="center"/>
    </xf>
    <xf numFmtId="0" fontId="18" fillId="0" borderId="5" xfId="0" applyFont="1" applyBorder="1" applyAlignment="1">
      <alignment horizontal="center"/>
    </xf>
    <xf numFmtId="0" fontId="0" fillId="0" borderId="1" xfId="0" applyBorder="1" applyAlignment="1">
      <alignment horizontal="center"/>
    </xf>
    <xf numFmtId="0" fontId="0" fillId="0" borderId="1" xfId="0" applyBorder="1" applyAlignment="1">
      <alignment horizontal="center" vertical="center"/>
    </xf>
    <xf numFmtId="0" fontId="0" fillId="2" borderId="1" xfId="0" applyFill="1" applyBorder="1" applyAlignment="1" applyProtection="1">
      <alignment horizontal="center"/>
      <protection locked="0"/>
    </xf>
    <xf numFmtId="0" fontId="0" fillId="0" borderId="1" xfId="0" applyBorder="1" applyAlignment="1">
      <alignment horizontal="center" vertical="center" shrinkToFit="1"/>
    </xf>
    <xf numFmtId="0" fontId="5" fillId="2" borderId="1" xfId="0" applyFont="1" applyFill="1" applyBorder="1" applyAlignment="1" applyProtection="1">
      <alignment horizontal="center" vertical="center"/>
      <protection locked="0"/>
    </xf>
    <xf numFmtId="0" fontId="0" fillId="2" borderId="0" xfId="0" applyFill="1" applyAlignment="1" applyProtection="1">
      <alignment horizontal="center"/>
      <protection locked="0"/>
    </xf>
    <xf numFmtId="0" fontId="0" fillId="2" borderId="3"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2" borderId="5" xfId="0" applyFill="1" applyBorder="1" applyAlignment="1" applyProtection="1">
      <alignment horizontal="center" vertical="center"/>
      <protection locked="0"/>
    </xf>
    <xf numFmtId="0" fontId="5" fillId="2" borderId="1" xfId="0" applyFont="1" applyFill="1" applyBorder="1" applyAlignment="1" applyProtection="1">
      <alignment horizontal="center" vertical="center" shrinkToFit="1"/>
      <protection locked="0"/>
    </xf>
    <xf numFmtId="0" fontId="5" fillId="2" borderId="3"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5" fillId="2" borderId="5" xfId="0" applyFont="1" applyFill="1" applyBorder="1" applyAlignment="1" applyProtection="1">
      <alignment horizontal="center" vertical="center"/>
      <protection locked="0"/>
    </xf>
    <xf numFmtId="0" fontId="11" fillId="0" borderId="1" xfId="0" applyFont="1" applyBorder="1" applyAlignment="1">
      <alignment horizontal="center" vertic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4" xfId="0" applyBorder="1" applyAlignment="1">
      <alignment horizontal="left" shrinkToFit="1"/>
    </xf>
    <xf numFmtId="0" fontId="0" fillId="0" borderId="5" xfId="0" applyBorder="1" applyAlignment="1">
      <alignment horizontal="left" shrinkToFit="1"/>
    </xf>
    <xf numFmtId="5" fontId="14" fillId="0" borderId="7" xfId="0" applyNumberFormat="1" applyFont="1" applyBorder="1" applyAlignment="1">
      <alignment horizontal="center"/>
    </xf>
    <xf numFmtId="5" fontId="14" fillId="0" borderId="8" xfId="0" applyNumberFormat="1" applyFont="1" applyBorder="1" applyAlignment="1">
      <alignment horizontal="center"/>
    </xf>
    <xf numFmtId="5" fontId="14" fillId="0" borderId="9" xfId="0" applyNumberFormat="1" applyFont="1" applyBorder="1" applyAlignment="1">
      <alignment horizontal="center"/>
    </xf>
    <xf numFmtId="5" fontId="14" fillId="0" borderId="12" xfId="0" applyNumberFormat="1" applyFont="1" applyBorder="1" applyAlignment="1">
      <alignment horizontal="center"/>
    </xf>
    <xf numFmtId="5" fontId="14" fillId="0" borderId="13" xfId="0" applyNumberFormat="1" applyFont="1" applyBorder="1" applyAlignment="1">
      <alignment horizontal="center"/>
    </xf>
    <xf numFmtId="5" fontId="14" fillId="0" borderId="14" xfId="0" applyNumberFormat="1" applyFont="1" applyBorder="1" applyAlignment="1">
      <alignment horizontal="center"/>
    </xf>
    <xf numFmtId="0" fontId="3" fillId="2" borderId="1" xfId="30" applyFill="1" applyBorder="1" applyAlignment="1" applyProtection="1">
      <alignment horizontal="center" vertical="center"/>
      <protection locked="0"/>
    </xf>
  </cellXfs>
  <cellStyles count="31">
    <cellStyle name="ハイパーリンク" xfId="1" builtinId="8" hidden="1"/>
    <cellStyle name="ハイパーリンク" xfId="3" builtinId="8" hidden="1"/>
    <cellStyle name="ハイパーリンク" xfId="5" builtinId="8" hidden="1"/>
    <cellStyle name="ハイパーリンク" xfId="7" builtinId="8" hidden="1"/>
    <cellStyle name="ハイパーリンク" xfId="9" builtinId="8" hidden="1"/>
    <cellStyle name="ハイパーリンク" xfId="11" builtinId="8" hidden="1"/>
    <cellStyle name="ハイパーリンク" xfId="30" builtinId="8"/>
    <cellStyle name="標準" xfId="0" builtinId="0"/>
    <cellStyle name="表示済みのハイパーリンク" xfId="2" builtinId="9" hidden="1"/>
    <cellStyle name="表示済みのハイパーリンク" xfId="4" builtinId="9" hidden="1"/>
    <cellStyle name="表示済みのハイパーリンク" xfId="6" builtinId="9" hidden="1"/>
    <cellStyle name="表示済みのハイパーリンク" xfId="8" builtinId="9" hidden="1"/>
    <cellStyle name="表示済みのハイパーリンク" xfId="10" builtinId="9" hidden="1"/>
    <cellStyle name="表示済みのハイパーリンク" xfId="12" builtinId="9" hidden="1"/>
    <cellStyle name="表示済みのハイパーリンク" xfId="13" builtinId="9" hidden="1"/>
    <cellStyle name="表示済みのハイパーリンク" xfId="14" builtinId="9" hidden="1"/>
    <cellStyle name="表示済みのハイパーリンク" xfId="15" builtinId="9" hidden="1"/>
    <cellStyle name="表示済みのハイパーリンク" xfId="16" builtinId="9" hidden="1"/>
    <cellStyle name="表示済みのハイパーリンク" xfId="17" builtinId="9" hidden="1"/>
    <cellStyle name="表示済みのハイパーリンク" xfId="18" builtinId="9" hidden="1"/>
    <cellStyle name="表示済みのハイパーリンク" xfId="19" builtinId="9" hidden="1"/>
    <cellStyle name="表示済みのハイパーリンク" xfId="20" builtinId="9" hidden="1"/>
    <cellStyle name="表示済みのハイパーリンク" xfId="21" builtinId="9" hidden="1"/>
    <cellStyle name="表示済みのハイパーリンク" xfId="22" builtinId="9" hidden="1"/>
    <cellStyle name="表示済みのハイパーリンク" xfId="23" builtinId="9" hidden="1"/>
    <cellStyle name="表示済みのハイパーリンク" xfId="24" builtinId="9" hidden="1"/>
    <cellStyle name="表示済みのハイパーリンク" xfId="25" builtinId="9" hidden="1"/>
    <cellStyle name="表示済みのハイパーリンク" xfId="26" builtinId="9" hidden="1"/>
    <cellStyle name="表示済みのハイパーリンク" xfId="27" builtinId="9" hidden="1"/>
    <cellStyle name="表示済みのハイパーリンク" xfId="28" builtinId="9" hidden="1"/>
    <cellStyle name="表示済みのハイパーリンク" xfId="29" builtinId="9" hidden="1"/>
  </cellStyles>
  <dxfs count="0"/>
  <tableStyles count="0" defaultTableStyle="TableStyleMedium9" defaultPivotStyle="PivotStyleMedium4"/>
  <colors>
    <mruColors>
      <color rgb="FFECECEC"/>
      <color rgb="FFDDDDDD"/>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xdr:col>
      <xdr:colOff>134471</xdr:colOff>
      <xdr:row>4</xdr:row>
      <xdr:rowOff>161365</xdr:rowOff>
    </xdr:from>
    <xdr:to>
      <xdr:col>3</xdr:col>
      <xdr:colOff>382121</xdr:colOff>
      <xdr:row>5</xdr:row>
      <xdr:rowOff>233643</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515036" y="439271"/>
          <a:ext cx="247650" cy="2515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a:t>
          </a:r>
        </a:p>
      </xdr:txBody>
    </xdr:sp>
    <xdr:clientData/>
  </xdr:twoCellAnchor>
  <xdr:twoCellAnchor>
    <xdr:from>
      <xdr:col>11</xdr:col>
      <xdr:colOff>83820</xdr:colOff>
      <xdr:row>4</xdr:row>
      <xdr:rowOff>152400</xdr:rowOff>
    </xdr:from>
    <xdr:to>
      <xdr:col>13</xdr:col>
      <xdr:colOff>129540</xdr:colOff>
      <xdr:row>8</xdr:row>
      <xdr:rowOff>182880</xdr:rowOff>
    </xdr:to>
    <xdr:cxnSp macro="">
      <xdr:nvCxnSpPr>
        <xdr:cNvPr id="6" name="直線矢印コネクタ 5">
          <a:extLst>
            <a:ext uri="{FF2B5EF4-FFF2-40B4-BE49-F238E27FC236}">
              <a16:creationId xmlns:a16="http://schemas.microsoft.com/office/drawing/2014/main" id="{16F5E354-38EC-4163-AD32-885280E75E86}"/>
            </a:ext>
          </a:extLst>
        </xdr:cNvPr>
        <xdr:cNvCxnSpPr/>
      </xdr:nvCxnSpPr>
      <xdr:spPr>
        <a:xfrm flipH="1">
          <a:off x="7322820" y="1082040"/>
          <a:ext cx="1363980" cy="1165860"/>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13</xdr:col>
      <xdr:colOff>225901</xdr:colOff>
      <xdr:row>3</xdr:row>
      <xdr:rowOff>50800</xdr:rowOff>
    </xdr:from>
    <xdr:to>
      <xdr:col>22</xdr:col>
      <xdr:colOff>1525649</xdr:colOff>
      <xdr:row>11</xdr:row>
      <xdr:rowOff>222662</xdr:rowOff>
    </xdr:to>
    <xdr:sp macro="" textlink="">
      <xdr:nvSpPr>
        <xdr:cNvPr id="5" name="正方形/長方形 4">
          <a:extLst>
            <a:ext uri="{FF2B5EF4-FFF2-40B4-BE49-F238E27FC236}">
              <a16:creationId xmlns:a16="http://schemas.microsoft.com/office/drawing/2014/main" id="{454CD36C-1441-4E84-AE48-83F37CED1F1C}"/>
            </a:ext>
          </a:extLst>
        </xdr:cNvPr>
        <xdr:cNvSpPr/>
      </xdr:nvSpPr>
      <xdr:spPr>
        <a:xfrm>
          <a:off x="8794278" y="809502"/>
          <a:ext cx="4392280" cy="2316018"/>
        </a:xfrm>
        <a:prstGeom prst="rect">
          <a:avLst/>
        </a:prstGeom>
        <a:solidFill>
          <a:schemeClr val="accent1"/>
        </a:solidFill>
      </xdr:spPr>
      <xdr:style>
        <a:lnRef idx="1">
          <a:schemeClr val="accent1"/>
        </a:lnRef>
        <a:fillRef idx="3">
          <a:schemeClr val="accent1"/>
        </a:fillRef>
        <a:effectRef idx="2">
          <a:schemeClr val="accent1"/>
        </a:effectRef>
        <a:fontRef idx="minor">
          <a:schemeClr val="lt1"/>
        </a:fontRef>
      </xdr:style>
      <xdr:txBody>
        <a:bodyPr rtlCol="0" anchor="ctr"/>
        <a:lstStyle/>
        <a:p>
          <a:pPr algn="l"/>
          <a:r>
            <a:rPr kumimoji="1" lang="ja-JP" altLang="en-US" sz="1600"/>
            <a:t>　左記の「振込総額」に記載されている金額をお振り込み下さい。その際の払い込み票を、「参加団体一覧表」シートを印刷していただいたものに添付し、練習会参加初日の受付で提出しててください（可能な限り</a:t>
          </a:r>
          <a:r>
            <a:rPr kumimoji="1" lang="en-US" altLang="ja-JP" sz="1600"/>
            <a:t>11</a:t>
          </a:r>
          <a:r>
            <a:rPr kumimoji="1" lang="ja-JP" altLang="en-US" sz="1600"/>
            <a:t>月</a:t>
          </a:r>
          <a:r>
            <a:rPr kumimoji="1" lang="en-US" altLang="ja-JP" sz="1600"/>
            <a:t>24</a:t>
          </a:r>
          <a:r>
            <a:rPr kumimoji="1" lang="ja-JP" altLang="en-US" sz="1600"/>
            <a:t>日）</a:t>
          </a:r>
          <a:endParaRPr kumimoji="1" lang="en-US" altLang="ja-JP" sz="1600"/>
        </a:p>
        <a:p>
          <a:pPr algn="l"/>
          <a:r>
            <a:rPr kumimoji="1" lang="en-US" altLang="ja-JP" sz="1600"/>
            <a:t>T</a:t>
          </a:r>
          <a:r>
            <a:rPr kumimoji="1" lang="ja-JP" altLang="en-US" sz="1600"/>
            <a:t>シャツは</a:t>
          </a:r>
          <a:r>
            <a:rPr kumimoji="1" lang="en-US" altLang="ja-JP" sz="1600"/>
            <a:t>2</a:t>
          </a:r>
          <a:r>
            <a:rPr kumimoji="1" lang="ja-JP" altLang="en-US" sz="1600"/>
            <a:t>回目以降の練習会で配布予定です。</a:t>
          </a:r>
          <a:endParaRPr kumimoji="1" lang="en-US" altLang="ja-JP" sz="1600"/>
        </a:p>
      </xdr:txBody>
    </xdr:sp>
    <xdr:clientData/>
  </xdr:twoCellAnchor>
  <xdr:twoCellAnchor>
    <xdr:from>
      <xdr:col>11</xdr:col>
      <xdr:colOff>83820</xdr:colOff>
      <xdr:row>4</xdr:row>
      <xdr:rowOff>152400</xdr:rowOff>
    </xdr:from>
    <xdr:to>
      <xdr:col>13</xdr:col>
      <xdr:colOff>129540</xdr:colOff>
      <xdr:row>8</xdr:row>
      <xdr:rowOff>182880</xdr:rowOff>
    </xdr:to>
    <xdr:cxnSp macro="">
      <xdr:nvCxnSpPr>
        <xdr:cNvPr id="7" name="直線矢印コネクタ 6">
          <a:extLst>
            <a:ext uri="{FF2B5EF4-FFF2-40B4-BE49-F238E27FC236}">
              <a16:creationId xmlns:a16="http://schemas.microsoft.com/office/drawing/2014/main" id="{B6020E29-8F2C-43B7-8D04-D75CA011A536}"/>
            </a:ext>
          </a:extLst>
        </xdr:cNvPr>
        <xdr:cNvCxnSpPr/>
      </xdr:nvCxnSpPr>
      <xdr:spPr>
        <a:xfrm flipH="1">
          <a:off x="7333706" y="1083129"/>
          <a:ext cx="1362891" cy="1162594"/>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134471</xdr:colOff>
      <xdr:row>4</xdr:row>
      <xdr:rowOff>161365</xdr:rowOff>
    </xdr:from>
    <xdr:to>
      <xdr:col>3</xdr:col>
      <xdr:colOff>382121</xdr:colOff>
      <xdr:row>5</xdr:row>
      <xdr:rowOff>233643</xdr:rowOff>
    </xdr:to>
    <xdr:sp macro="" textlink="">
      <xdr:nvSpPr>
        <xdr:cNvPr id="2" name="テキスト ボックス 1">
          <a:extLst>
            <a:ext uri="{FF2B5EF4-FFF2-40B4-BE49-F238E27FC236}">
              <a16:creationId xmlns:a16="http://schemas.microsoft.com/office/drawing/2014/main" id="{5F3B5D4D-537A-4C6D-8DFB-43F863687F9D}"/>
            </a:ext>
          </a:extLst>
        </xdr:cNvPr>
        <xdr:cNvSpPr txBox="1"/>
      </xdr:nvSpPr>
      <xdr:spPr>
        <a:xfrm>
          <a:off x="1513691" y="1091005"/>
          <a:ext cx="247650" cy="2475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a:t>
          </a:r>
        </a:p>
      </xdr:txBody>
    </xdr:sp>
    <xdr:clientData/>
  </xdr:twoCellAnchor>
  <xdr:twoCellAnchor>
    <xdr:from>
      <xdr:col>13</xdr:col>
      <xdr:colOff>143434</xdr:colOff>
      <xdr:row>3</xdr:row>
      <xdr:rowOff>50800</xdr:rowOff>
    </xdr:from>
    <xdr:to>
      <xdr:col>22</xdr:col>
      <xdr:colOff>785425</xdr:colOff>
      <xdr:row>11</xdr:row>
      <xdr:rowOff>6889</xdr:rowOff>
    </xdr:to>
    <xdr:sp macro="" textlink="">
      <xdr:nvSpPr>
        <xdr:cNvPr id="3" name="正方形/長方形 2">
          <a:extLst>
            <a:ext uri="{FF2B5EF4-FFF2-40B4-BE49-F238E27FC236}">
              <a16:creationId xmlns:a16="http://schemas.microsoft.com/office/drawing/2014/main" id="{BD5B8C88-3627-401A-B70A-B7C1C49BFBBD}"/>
            </a:ext>
          </a:extLst>
        </xdr:cNvPr>
        <xdr:cNvSpPr/>
      </xdr:nvSpPr>
      <xdr:spPr>
        <a:xfrm>
          <a:off x="8721101" y="794887"/>
          <a:ext cx="3742353" cy="2078115"/>
        </a:xfrm>
        <a:prstGeom prst="rect">
          <a:avLst/>
        </a:prstGeom>
        <a:solidFill>
          <a:schemeClr val="accent1"/>
        </a:solidFill>
      </xdr:spPr>
      <xdr:style>
        <a:lnRef idx="1">
          <a:schemeClr val="accent1"/>
        </a:lnRef>
        <a:fillRef idx="3">
          <a:schemeClr val="accent1"/>
        </a:fillRef>
        <a:effectRef idx="2">
          <a:schemeClr val="accent1"/>
        </a:effectRef>
        <a:fontRef idx="minor">
          <a:schemeClr val="lt1"/>
        </a:fontRef>
      </xdr:style>
      <xdr:txBody>
        <a:bodyPr rtlCol="0" anchor="ctr"/>
        <a:lstStyle/>
        <a:p>
          <a:pPr algn="l"/>
          <a:r>
            <a:rPr kumimoji="1" lang="ja-JP" altLang="en-US" sz="1600"/>
            <a:t>　左記の「振込総額」に記載されている金額をお振り込み下さい。その際の払い込み票を、「参加団体一覧表」シートを印刷していただいたものに添付し、練習会参加初日の受付で提出しててください（可能な限り</a:t>
          </a:r>
          <a:r>
            <a:rPr kumimoji="1" lang="en-US" altLang="ja-JP" sz="1600"/>
            <a:t>11</a:t>
          </a:r>
          <a:r>
            <a:rPr kumimoji="1" lang="ja-JP" altLang="en-US" sz="1600"/>
            <a:t>月</a:t>
          </a:r>
          <a:r>
            <a:rPr kumimoji="1" lang="en-US" altLang="ja-JP" sz="1600"/>
            <a:t>24</a:t>
          </a:r>
          <a:r>
            <a:rPr kumimoji="1" lang="ja-JP" altLang="en-US" sz="1600"/>
            <a:t>日）</a:t>
          </a:r>
          <a:endParaRPr kumimoji="1" lang="en-US" altLang="ja-JP" sz="1600"/>
        </a:p>
        <a:p>
          <a:pPr algn="l"/>
          <a:r>
            <a:rPr kumimoji="1" lang="en-US" altLang="ja-JP" sz="1600"/>
            <a:t>T</a:t>
          </a:r>
          <a:r>
            <a:rPr kumimoji="1" lang="ja-JP" altLang="en-US" sz="1600"/>
            <a:t>シャツは</a:t>
          </a:r>
          <a:r>
            <a:rPr kumimoji="1" lang="en-US" altLang="ja-JP" sz="1600"/>
            <a:t>2</a:t>
          </a:r>
          <a:r>
            <a:rPr kumimoji="1" lang="ja-JP" altLang="en-US" sz="1600"/>
            <a:t>回目以降の練習会で配布予定です。</a:t>
          </a:r>
          <a:endParaRPr kumimoji="1" lang="en-US" altLang="ja-JP" sz="1600"/>
        </a:p>
      </xdr:txBody>
    </xdr:sp>
    <xdr:clientData/>
  </xdr:twoCellAnchor>
  <xdr:twoCellAnchor>
    <xdr:from>
      <xdr:col>11</xdr:col>
      <xdr:colOff>83820</xdr:colOff>
      <xdr:row>4</xdr:row>
      <xdr:rowOff>152400</xdr:rowOff>
    </xdr:from>
    <xdr:to>
      <xdr:col>13</xdr:col>
      <xdr:colOff>129540</xdr:colOff>
      <xdr:row>8</xdr:row>
      <xdr:rowOff>182880</xdr:rowOff>
    </xdr:to>
    <xdr:cxnSp macro="">
      <xdr:nvCxnSpPr>
        <xdr:cNvPr id="4" name="直線矢印コネクタ 3">
          <a:extLst>
            <a:ext uri="{FF2B5EF4-FFF2-40B4-BE49-F238E27FC236}">
              <a16:creationId xmlns:a16="http://schemas.microsoft.com/office/drawing/2014/main" id="{3B52D05B-F5ED-4F07-9D2C-96F830423FF1}"/>
            </a:ext>
          </a:extLst>
        </xdr:cNvPr>
        <xdr:cNvCxnSpPr/>
      </xdr:nvCxnSpPr>
      <xdr:spPr>
        <a:xfrm flipH="1">
          <a:off x="7322820" y="1082040"/>
          <a:ext cx="1363980" cy="1165860"/>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134471</xdr:colOff>
      <xdr:row>4</xdr:row>
      <xdr:rowOff>161365</xdr:rowOff>
    </xdr:from>
    <xdr:to>
      <xdr:col>3</xdr:col>
      <xdr:colOff>382121</xdr:colOff>
      <xdr:row>5</xdr:row>
      <xdr:rowOff>233643</xdr:rowOff>
    </xdr:to>
    <xdr:sp macro="" textlink="">
      <xdr:nvSpPr>
        <xdr:cNvPr id="2" name="テキスト ボックス 1">
          <a:extLst>
            <a:ext uri="{FF2B5EF4-FFF2-40B4-BE49-F238E27FC236}">
              <a16:creationId xmlns:a16="http://schemas.microsoft.com/office/drawing/2014/main" id="{B2A194CE-043B-49E2-9088-F508CFAB0CFA}"/>
            </a:ext>
          </a:extLst>
        </xdr:cNvPr>
        <xdr:cNvSpPr txBox="1"/>
      </xdr:nvSpPr>
      <xdr:spPr>
        <a:xfrm>
          <a:off x="1516957" y="1092094"/>
          <a:ext cx="247650" cy="2518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a:t>
          </a:r>
        </a:p>
      </xdr:txBody>
    </xdr:sp>
    <xdr:clientData/>
  </xdr:twoCellAnchor>
  <xdr:twoCellAnchor>
    <xdr:from>
      <xdr:col>13</xdr:col>
      <xdr:colOff>151054</xdr:colOff>
      <xdr:row>3</xdr:row>
      <xdr:rowOff>35411</xdr:rowOff>
    </xdr:from>
    <xdr:to>
      <xdr:col>18</xdr:col>
      <xdr:colOff>3086100</xdr:colOff>
      <xdr:row>11</xdr:row>
      <xdr:rowOff>190500</xdr:rowOff>
    </xdr:to>
    <xdr:sp macro="" textlink="">
      <xdr:nvSpPr>
        <xdr:cNvPr id="3" name="正方形/長方形 2">
          <a:extLst>
            <a:ext uri="{FF2B5EF4-FFF2-40B4-BE49-F238E27FC236}">
              <a16:creationId xmlns:a16="http://schemas.microsoft.com/office/drawing/2014/main" id="{F53E9F6C-CDF7-4164-8157-DA5800A2305D}"/>
            </a:ext>
          </a:extLst>
        </xdr:cNvPr>
        <xdr:cNvSpPr/>
      </xdr:nvSpPr>
      <xdr:spPr>
        <a:xfrm>
          <a:off x="8718111" y="786525"/>
          <a:ext cx="5846975" cy="2283246"/>
        </a:xfrm>
        <a:prstGeom prst="rect">
          <a:avLst/>
        </a:prstGeom>
        <a:solidFill>
          <a:schemeClr val="accent1"/>
        </a:solidFill>
      </xdr:spPr>
      <xdr:style>
        <a:lnRef idx="1">
          <a:schemeClr val="accent1"/>
        </a:lnRef>
        <a:fillRef idx="3">
          <a:schemeClr val="accent1"/>
        </a:fillRef>
        <a:effectRef idx="2">
          <a:schemeClr val="accent1"/>
        </a:effectRef>
        <a:fontRef idx="minor">
          <a:schemeClr val="lt1"/>
        </a:fontRef>
      </xdr:style>
      <xdr:txBody>
        <a:bodyPr rtlCol="0" anchor="ctr"/>
        <a:lstStyle/>
        <a:p>
          <a:pPr algn="l"/>
          <a:r>
            <a:rPr kumimoji="1" lang="ja-JP" altLang="en-US" sz="1600"/>
            <a:t>　左記の「振込総額」に記載されている金額をお振り込み下さい。その際の払い込み票を参加団体一覧表に添付していただき、印刷していただいたものを、練習会参加初日の受付で、学校の代表者に提出させてください（可能な限り</a:t>
          </a:r>
          <a:r>
            <a:rPr kumimoji="1" lang="en-US" altLang="ja-JP" sz="1600"/>
            <a:t>11</a:t>
          </a:r>
          <a:r>
            <a:rPr kumimoji="1" lang="ja-JP" altLang="en-US" sz="1600"/>
            <a:t>月</a:t>
          </a:r>
          <a:r>
            <a:rPr kumimoji="1" lang="en-US" altLang="ja-JP" sz="1600"/>
            <a:t>25</a:t>
          </a:r>
          <a:r>
            <a:rPr kumimoji="1" lang="ja-JP" altLang="en-US" sz="1600"/>
            <a:t>日）</a:t>
          </a:r>
          <a:endParaRPr kumimoji="1" lang="en-US" altLang="ja-JP" sz="1600"/>
        </a:p>
        <a:p>
          <a:pPr algn="l"/>
          <a:r>
            <a:rPr kumimoji="1" lang="en-US" altLang="ja-JP" sz="1600"/>
            <a:t>T</a:t>
          </a:r>
          <a:r>
            <a:rPr kumimoji="1" lang="ja-JP" altLang="en-US" sz="1600"/>
            <a:t>シャツは</a:t>
          </a:r>
          <a:r>
            <a:rPr kumimoji="1" lang="en-US" altLang="ja-JP" sz="1600"/>
            <a:t>2</a:t>
          </a:r>
          <a:r>
            <a:rPr kumimoji="1" lang="ja-JP" altLang="en-US" sz="1600"/>
            <a:t>回目以降の練習会で配布予定です。</a:t>
          </a:r>
          <a:endParaRPr kumimoji="1" lang="en-US" altLang="ja-JP" sz="1600"/>
        </a:p>
      </xdr:txBody>
    </xdr:sp>
    <xdr:clientData/>
  </xdr:twoCellAnchor>
  <xdr:twoCellAnchor>
    <xdr:from>
      <xdr:col>11</xdr:col>
      <xdr:colOff>83820</xdr:colOff>
      <xdr:row>4</xdr:row>
      <xdr:rowOff>152400</xdr:rowOff>
    </xdr:from>
    <xdr:to>
      <xdr:col>13</xdr:col>
      <xdr:colOff>129540</xdr:colOff>
      <xdr:row>8</xdr:row>
      <xdr:rowOff>182880</xdr:rowOff>
    </xdr:to>
    <xdr:cxnSp macro="">
      <xdr:nvCxnSpPr>
        <xdr:cNvPr id="4" name="直線矢印コネクタ 3">
          <a:extLst>
            <a:ext uri="{FF2B5EF4-FFF2-40B4-BE49-F238E27FC236}">
              <a16:creationId xmlns:a16="http://schemas.microsoft.com/office/drawing/2014/main" id="{C737F2F4-19AF-433C-B172-01FA82EDB3E0}"/>
            </a:ext>
          </a:extLst>
        </xdr:cNvPr>
        <xdr:cNvCxnSpPr/>
      </xdr:nvCxnSpPr>
      <xdr:spPr>
        <a:xfrm flipH="1">
          <a:off x="7333706" y="1083129"/>
          <a:ext cx="1362891" cy="1162594"/>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V186"/>
  <sheetViews>
    <sheetView tabSelected="1" zoomScale="66" zoomScaleNormal="100" workbookViewId="0">
      <selection activeCell="L14" sqref="L14"/>
    </sheetView>
  </sheetViews>
  <sheetFormatPr defaultColWidth="12.83203125" defaultRowHeight="14" x14ac:dyDescent="0.2"/>
  <cols>
    <col min="1" max="1" width="2" customWidth="1"/>
    <col min="2" max="2" width="3.5" bestFit="1" customWidth="1"/>
    <col min="3" max="3" width="12.6640625" customWidth="1"/>
    <col min="4" max="4" width="19" customWidth="1"/>
    <col min="5" max="6" width="15.6640625" customWidth="1"/>
    <col min="7" max="10" width="4.1640625" customWidth="1"/>
    <col min="11" max="11" width="10.1640625" bestFit="1" customWidth="1"/>
    <col min="12" max="12" width="9.33203125" style="49" customWidth="1"/>
    <col min="13" max="13" width="9.6640625" customWidth="1"/>
    <col min="14" max="14" width="7.33203125" style="18" bestFit="1" customWidth="1"/>
    <col min="15" max="18" width="7.83203125" customWidth="1"/>
    <col min="19" max="19" width="5.25" bestFit="1" customWidth="1"/>
    <col min="20" max="20" width="3.5" bestFit="1" customWidth="1"/>
    <col min="21" max="21" width="3.25" bestFit="1" customWidth="1"/>
    <col min="22" max="22" width="13.4140625" bestFit="1" customWidth="1"/>
    <col min="23" max="23" width="32.83203125" bestFit="1" customWidth="1"/>
    <col min="24" max="26" width="4.1640625" customWidth="1"/>
    <col min="27" max="27" width="5.5" customWidth="1"/>
    <col min="29" max="29" width="3.5" bestFit="1" customWidth="1"/>
    <col min="30" max="35" width="7.83203125" customWidth="1"/>
    <col min="36" max="42" width="7.83203125" hidden="1" customWidth="1"/>
    <col min="43" max="48" width="12.83203125" hidden="1" customWidth="1"/>
    <col min="49" max="49" width="12.83203125" customWidth="1"/>
  </cols>
  <sheetData>
    <row r="1" spans="2:48" ht="25.75" customHeight="1" x14ac:dyDescent="0.3">
      <c r="B1" s="7" t="s">
        <v>164</v>
      </c>
      <c r="AJ1" s="47"/>
      <c r="AK1" s="47"/>
      <c r="AL1" s="47"/>
      <c r="AM1" s="47"/>
      <c r="AN1" s="47"/>
      <c r="AO1" s="47"/>
      <c r="AP1" s="47"/>
      <c r="AQ1" s="47"/>
      <c r="AR1" s="47"/>
      <c r="AS1" s="47"/>
      <c r="AT1" s="47"/>
      <c r="AU1" s="47"/>
      <c r="AV1" s="47"/>
    </row>
    <row r="2" spans="2:48" ht="25.75" customHeight="1" x14ac:dyDescent="0.3">
      <c r="B2" s="7"/>
      <c r="C2" s="44" t="s">
        <v>109</v>
      </c>
      <c r="AJ2" s="47"/>
      <c r="AK2" s="47"/>
      <c r="AL2" s="47"/>
      <c r="AM2" s="47"/>
      <c r="AN2" s="47"/>
      <c r="AO2" s="47"/>
      <c r="AP2" s="47"/>
      <c r="AQ2" s="47"/>
      <c r="AR2" s="47"/>
      <c r="AS2" s="47"/>
      <c r="AT2" s="47"/>
      <c r="AU2" s="47"/>
      <c r="AV2" s="47"/>
    </row>
    <row r="3" spans="2:48" ht="8" customHeight="1" x14ac:dyDescent="0.2">
      <c r="AJ3" s="47"/>
      <c r="AK3" s="47"/>
      <c r="AL3" s="47"/>
      <c r="AM3" s="47"/>
      <c r="AN3" s="47"/>
      <c r="AO3" s="47"/>
      <c r="AP3" s="47"/>
      <c r="AQ3" s="47"/>
      <c r="AR3" s="47"/>
      <c r="AS3" s="47"/>
      <c r="AT3" s="47"/>
      <c r="AU3" s="47"/>
      <c r="AV3" s="47"/>
    </row>
    <row r="4" spans="2:48" ht="14.25" customHeight="1" x14ac:dyDescent="0.2">
      <c r="B4" s="70" t="s">
        <v>0</v>
      </c>
      <c r="C4" s="70"/>
      <c r="D4" s="73"/>
      <c r="E4" s="73"/>
      <c r="F4" s="73"/>
      <c r="G4" s="73"/>
      <c r="H4" s="73"/>
      <c r="I4" s="73"/>
      <c r="J4" s="73"/>
      <c r="K4" s="8" t="s">
        <v>2</v>
      </c>
      <c r="AJ4" s="47"/>
      <c r="AK4" s="47"/>
      <c r="AL4" s="47"/>
      <c r="AM4" s="47"/>
      <c r="AN4" s="47"/>
      <c r="AO4" s="47"/>
      <c r="AP4" s="47"/>
      <c r="AQ4" s="47"/>
      <c r="AR4" s="47"/>
      <c r="AS4" s="47"/>
      <c r="AT4" s="47"/>
      <c r="AU4" s="47"/>
      <c r="AV4" s="47"/>
    </row>
    <row r="5" spans="2:48" ht="14.25" customHeight="1" x14ac:dyDescent="0.2">
      <c r="B5" s="70"/>
      <c r="C5" s="70"/>
      <c r="D5" s="73"/>
      <c r="E5" s="73"/>
      <c r="F5" s="73"/>
      <c r="G5" s="73"/>
      <c r="H5" s="73"/>
      <c r="I5" s="73"/>
      <c r="J5" s="73"/>
      <c r="K5" s="78"/>
      <c r="T5" s="9"/>
      <c r="U5" s="17"/>
      <c r="AJ5" s="47"/>
      <c r="AK5" s="47"/>
      <c r="AL5" s="47"/>
      <c r="AM5" s="47"/>
      <c r="AN5" s="47"/>
      <c r="AO5" s="47"/>
      <c r="AP5" s="47"/>
      <c r="AQ5" s="47"/>
      <c r="AR5" s="47"/>
      <c r="AS5" s="47"/>
      <c r="AT5" s="47"/>
      <c r="AU5" s="47"/>
      <c r="AV5" s="47"/>
    </row>
    <row r="6" spans="2:48" ht="19" x14ac:dyDescent="0.2">
      <c r="B6" s="82" t="s">
        <v>100</v>
      </c>
      <c r="C6" s="82"/>
      <c r="D6" s="79"/>
      <c r="E6" s="80"/>
      <c r="F6" s="80"/>
      <c r="G6" s="80"/>
      <c r="H6" s="80"/>
      <c r="I6" s="80"/>
      <c r="J6" s="81"/>
      <c r="K6" s="78"/>
      <c r="T6" s="9"/>
      <c r="U6" s="17"/>
      <c r="AJ6" s="47"/>
      <c r="AK6" s="47"/>
      <c r="AL6" s="47"/>
      <c r="AM6" s="47"/>
      <c r="AN6" s="47"/>
      <c r="AO6" s="47"/>
      <c r="AP6" s="47"/>
      <c r="AQ6" s="47"/>
      <c r="AR6" s="47"/>
      <c r="AS6" s="47"/>
      <c r="AT6" s="47"/>
      <c r="AU6" s="47"/>
      <c r="AV6" s="47"/>
    </row>
    <row r="7" spans="2:48" ht="28.5" customHeight="1" x14ac:dyDescent="0.2">
      <c r="B7" s="70" t="s">
        <v>78</v>
      </c>
      <c r="C7" s="70"/>
      <c r="D7" s="75"/>
      <c r="E7" s="76"/>
      <c r="F7" s="76"/>
      <c r="G7" s="76"/>
      <c r="H7" s="76"/>
      <c r="I7" s="76"/>
      <c r="J7" s="77"/>
      <c r="K7" s="78"/>
      <c r="AJ7" s="47"/>
      <c r="AK7" s="47"/>
      <c r="AL7" s="47"/>
      <c r="AM7" s="47"/>
      <c r="AN7" s="47"/>
      <c r="AO7" s="47"/>
      <c r="AP7" s="47"/>
      <c r="AQ7" s="47"/>
      <c r="AR7" s="47"/>
      <c r="AS7" s="47"/>
      <c r="AT7" s="47"/>
      <c r="AU7" s="47"/>
      <c r="AV7" s="47"/>
    </row>
    <row r="8" spans="2:48" ht="28.5" customHeight="1" x14ac:dyDescent="0.2">
      <c r="B8" s="70" t="s">
        <v>65</v>
      </c>
      <c r="C8" s="70"/>
      <c r="D8" s="71"/>
      <c r="E8" s="71"/>
      <c r="F8" s="71"/>
      <c r="G8" s="71"/>
      <c r="H8" s="71"/>
      <c r="I8" s="71"/>
      <c r="J8" s="71"/>
      <c r="K8" s="45" t="s">
        <v>118</v>
      </c>
      <c r="AJ8" s="47"/>
      <c r="AK8" s="47"/>
      <c r="AL8" s="47"/>
      <c r="AM8" s="47"/>
      <c r="AN8" s="47"/>
      <c r="AO8" s="47"/>
      <c r="AP8" s="47"/>
      <c r="AQ8" s="47"/>
      <c r="AR8" s="47"/>
      <c r="AS8" s="47"/>
      <c r="AT8" s="47"/>
      <c r="AU8" s="47"/>
      <c r="AV8" s="47"/>
    </row>
    <row r="9" spans="2:48" ht="28.5" customHeight="1" x14ac:dyDescent="0.2">
      <c r="B9" s="70" t="s">
        <v>72</v>
      </c>
      <c r="C9" s="70"/>
      <c r="D9" s="71"/>
      <c r="E9" s="71"/>
      <c r="F9" s="71"/>
      <c r="G9" s="71"/>
      <c r="H9" s="71"/>
      <c r="I9" s="71"/>
      <c r="J9" s="71"/>
      <c r="K9" s="46">
        <f>SUM(M42,O42,Q42)</f>
        <v>0</v>
      </c>
      <c r="T9" s="10"/>
      <c r="AJ9" s="47"/>
      <c r="AK9" s="47"/>
      <c r="AL9" s="47"/>
      <c r="AM9" s="47"/>
      <c r="AN9" s="47"/>
      <c r="AO9" s="47"/>
      <c r="AP9" s="47"/>
      <c r="AQ9" s="47"/>
      <c r="AR9" s="47"/>
      <c r="AS9" s="47"/>
      <c r="AT9" s="47"/>
      <c r="AU9" s="47"/>
      <c r="AV9" s="47"/>
    </row>
    <row r="10" spans="2:48" ht="18" customHeight="1" x14ac:dyDescent="0.2">
      <c r="B10" s="72" t="s">
        <v>98</v>
      </c>
      <c r="C10" s="72"/>
      <c r="D10" s="73"/>
      <c r="E10" s="73"/>
      <c r="F10" s="73"/>
      <c r="G10" s="73"/>
      <c r="H10" s="73"/>
      <c r="I10" s="73"/>
      <c r="J10" s="73"/>
      <c r="AJ10" s="47"/>
      <c r="AK10" s="47"/>
      <c r="AL10" s="47"/>
      <c r="AM10" s="47"/>
      <c r="AN10" s="47"/>
      <c r="AO10" s="47"/>
      <c r="AP10" s="47"/>
      <c r="AQ10" s="47"/>
      <c r="AR10" s="47"/>
      <c r="AS10" s="47"/>
      <c r="AT10" s="47"/>
      <c r="AU10" s="47"/>
      <c r="AV10" s="47"/>
    </row>
    <row r="11" spans="2:48" ht="18" customHeight="1" x14ac:dyDescent="0.2">
      <c r="B11" s="65" t="s">
        <v>62</v>
      </c>
      <c r="C11" s="65"/>
      <c r="D11" s="74"/>
      <c r="E11" s="74"/>
      <c r="F11" s="74"/>
      <c r="G11" s="74"/>
      <c r="H11" s="74"/>
      <c r="I11" s="74"/>
      <c r="J11" s="74"/>
      <c r="K11" s="25"/>
      <c r="T11" s="12"/>
      <c r="U11" s="18"/>
      <c r="V11" s="18"/>
      <c r="AJ11" s="47"/>
      <c r="AK11" s="47"/>
      <c r="AL11" s="47"/>
      <c r="AM11" s="47"/>
      <c r="AN11" s="47"/>
      <c r="AO11" s="47"/>
      <c r="AP11" s="47"/>
      <c r="AQ11" s="47"/>
      <c r="AR11" s="47"/>
      <c r="AS11" s="47"/>
      <c r="AT11" s="47"/>
      <c r="AU11" s="47"/>
      <c r="AV11" s="47"/>
    </row>
    <row r="12" spans="2:48" ht="27.5" customHeight="1" x14ac:dyDescent="0.2">
      <c r="B12" s="64" t="s">
        <v>130</v>
      </c>
      <c r="C12" s="65"/>
      <c r="D12" s="75"/>
      <c r="E12" s="76"/>
      <c r="F12" s="76"/>
      <c r="G12" s="76"/>
      <c r="H12" s="76"/>
      <c r="I12" s="76"/>
      <c r="J12" s="77"/>
      <c r="K12" s="26"/>
      <c r="L12" s="50"/>
      <c r="M12" s="24"/>
      <c r="N12" s="52"/>
      <c r="O12" s="24"/>
      <c r="P12" s="24"/>
      <c r="Q12" s="24"/>
      <c r="R12" s="24"/>
      <c r="S12" s="24"/>
      <c r="T12" s="24"/>
      <c r="U12" s="24"/>
      <c r="V12" s="24"/>
      <c r="AJ12" s="47"/>
      <c r="AK12" s="47"/>
      <c r="AL12" s="47"/>
      <c r="AM12" s="47"/>
      <c r="AN12" s="47"/>
      <c r="AO12" s="47"/>
      <c r="AP12" s="47"/>
      <c r="AQ12" s="47"/>
      <c r="AR12" s="47"/>
      <c r="AS12" s="47"/>
      <c r="AT12" s="47"/>
      <c r="AU12" s="47"/>
      <c r="AV12" s="47"/>
    </row>
    <row r="13" spans="2:48" ht="31.75" customHeight="1" x14ac:dyDescent="0.2">
      <c r="B13" s="64" t="s">
        <v>152</v>
      </c>
      <c r="C13" s="65"/>
      <c r="D13" s="66"/>
      <c r="E13" s="66"/>
      <c r="F13" s="66"/>
      <c r="G13" s="66"/>
      <c r="H13" s="66"/>
      <c r="I13" s="66"/>
      <c r="J13" s="66"/>
      <c r="T13" s="12"/>
      <c r="U13" s="18"/>
      <c r="V13" s="18"/>
      <c r="AJ13" s="47"/>
      <c r="AK13" s="47"/>
      <c r="AL13" s="47"/>
      <c r="AM13" s="47"/>
      <c r="AN13" s="47"/>
      <c r="AO13" s="47"/>
      <c r="AP13" s="47"/>
      <c r="AQ13" s="47"/>
      <c r="AR13" s="47"/>
      <c r="AS13" s="47"/>
      <c r="AT13" s="47"/>
      <c r="AU13" s="47"/>
      <c r="AV13" s="47"/>
    </row>
    <row r="14" spans="2:48" ht="18" customHeight="1" x14ac:dyDescent="0.2">
      <c r="T14" s="12"/>
      <c r="U14" s="18"/>
      <c r="V14" s="18"/>
      <c r="AJ14" s="47"/>
      <c r="AK14" s="47"/>
      <c r="AL14" s="47"/>
      <c r="AM14" s="47"/>
      <c r="AN14" s="47"/>
      <c r="AO14" s="47"/>
      <c r="AP14" s="47"/>
      <c r="AQ14" s="47"/>
      <c r="AR14" s="47"/>
      <c r="AS14" s="47"/>
      <c r="AT14" s="47"/>
      <c r="AU14" s="47"/>
      <c r="AV14" s="47"/>
    </row>
    <row r="15" spans="2:48" ht="18" customHeight="1" x14ac:dyDescent="0.2">
      <c r="M15" s="18"/>
      <c r="N15" s="67" t="s">
        <v>162</v>
      </c>
      <c r="O15" s="68"/>
      <c r="P15" s="67" t="s">
        <v>163</v>
      </c>
      <c r="Q15" s="68"/>
      <c r="R15" s="18"/>
      <c r="S15" s="69" t="s">
        <v>84</v>
      </c>
      <c r="T15" s="69"/>
      <c r="U15" s="69"/>
      <c r="AJ15" s="47"/>
      <c r="AK15" s="47"/>
      <c r="AL15" s="47"/>
      <c r="AM15" s="47"/>
      <c r="AN15" s="47"/>
      <c r="AO15" s="47"/>
      <c r="AP15" s="47"/>
      <c r="AQ15" s="47"/>
      <c r="AR15" s="47"/>
      <c r="AS15" s="47"/>
      <c r="AT15" s="47"/>
      <c r="AU15" s="47"/>
      <c r="AV15" s="47"/>
    </row>
    <row r="16" spans="2:48" x14ac:dyDescent="0.2">
      <c r="B16" s="14"/>
      <c r="C16" s="11" t="s">
        <v>2</v>
      </c>
      <c r="D16" s="15" t="s">
        <v>64</v>
      </c>
      <c r="E16" s="15" t="s">
        <v>10</v>
      </c>
      <c r="F16" s="15" t="s">
        <v>106</v>
      </c>
      <c r="G16" s="16" t="s">
        <v>3</v>
      </c>
      <c r="H16" s="16" t="s">
        <v>4</v>
      </c>
      <c r="I16" s="16" t="s">
        <v>6</v>
      </c>
      <c r="J16" s="16" t="s">
        <v>8</v>
      </c>
      <c r="K16" s="15" t="s">
        <v>9</v>
      </c>
      <c r="L16" s="19" t="s">
        <v>146</v>
      </c>
      <c r="M16" s="13" t="s">
        <v>89</v>
      </c>
      <c r="N16" s="53" t="s">
        <v>96</v>
      </c>
      <c r="O16" s="21" t="s">
        <v>95</v>
      </c>
      <c r="P16" s="53" t="s">
        <v>96</v>
      </c>
      <c r="Q16" s="21" t="s">
        <v>95</v>
      </c>
      <c r="R16" s="11" t="s">
        <v>159</v>
      </c>
      <c r="S16" s="11" t="s">
        <v>85</v>
      </c>
      <c r="T16" s="11" t="s">
        <v>86</v>
      </c>
      <c r="U16" s="11" t="s">
        <v>87</v>
      </c>
      <c r="V16" s="11" t="s">
        <v>102</v>
      </c>
      <c r="W16" s="11" t="s">
        <v>73</v>
      </c>
      <c r="AJ16" s="47"/>
      <c r="AK16" s="47"/>
      <c r="AL16" s="47"/>
      <c r="AM16" s="47"/>
      <c r="AN16" s="47"/>
      <c r="AO16" s="47"/>
      <c r="AP16" s="47"/>
      <c r="AQ16" s="47"/>
      <c r="AR16" s="47"/>
      <c r="AS16" s="47"/>
      <c r="AT16" s="47"/>
      <c r="AU16" s="47"/>
      <c r="AV16" s="47"/>
    </row>
    <row r="17" spans="2:48" ht="19" x14ac:dyDescent="0.3">
      <c r="B17" s="14">
        <v>1</v>
      </c>
      <c r="C17" s="11" t="str">
        <f t="shared" ref="C17:C30" si="0">IF(K$5="","",IF(E17="","",K$5))</f>
        <v/>
      </c>
      <c r="D17" s="54" t="str">
        <f t="shared" ref="D17:D30" si="1">IF(D$4="","",IF(E17="","",D$4))</f>
        <v/>
      </c>
      <c r="E17" s="2"/>
      <c r="F17" s="2"/>
      <c r="G17" s="3"/>
      <c r="H17" s="3"/>
      <c r="I17" s="3"/>
      <c r="J17" s="3"/>
      <c r="K17" s="4"/>
      <c r="L17" s="51"/>
      <c r="M17" s="23" t="str">
        <f>IF(C17="","",IF(L17=AP$47,"",LOOKUP(C17,$AU$46:$AV$48)))</f>
        <v/>
      </c>
      <c r="N17" s="3"/>
      <c r="O17" s="22" t="str">
        <f>IF(N17="","",3500)</f>
        <v/>
      </c>
      <c r="P17" s="3"/>
      <c r="Q17" s="22" t="str">
        <f>IF(P17="","",4500)</f>
        <v/>
      </c>
      <c r="R17" s="22" t="str">
        <f>IF(AND(M17="",O17="",Q17=""),"",SUM(M17,O17,Q17))</f>
        <v/>
      </c>
      <c r="S17" s="3"/>
      <c r="T17" s="5"/>
      <c r="U17" s="5"/>
      <c r="V17" s="6"/>
      <c r="W17" s="5"/>
      <c r="Y17" s="56">
        <f t="shared" ref="Y17:AH17" si="2">A48</f>
        <v>0</v>
      </c>
      <c r="Z17" s="56">
        <f t="shared" si="2"/>
        <v>0</v>
      </c>
      <c r="AA17" s="56">
        <f t="shared" si="2"/>
        <v>0</v>
      </c>
      <c r="AB17" s="56">
        <f t="shared" si="2"/>
        <v>0</v>
      </c>
      <c r="AC17" s="56">
        <f t="shared" si="2"/>
        <v>0</v>
      </c>
      <c r="AD17" s="56">
        <f t="shared" si="2"/>
        <v>0</v>
      </c>
      <c r="AE17" s="56">
        <f t="shared" si="2"/>
        <v>0</v>
      </c>
      <c r="AF17" s="56">
        <f t="shared" si="2"/>
        <v>0</v>
      </c>
      <c r="AG17" s="56">
        <f t="shared" si="2"/>
        <v>0</v>
      </c>
      <c r="AH17" s="56">
        <f t="shared" si="2"/>
        <v>0</v>
      </c>
      <c r="AI17" s="61"/>
      <c r="AJ17" s="47"/>
      <c r="AK17" s="47"/>
      <c r="AL17" s="47"/>
      <c r="AM17" s="47"/>
      <c r="AN17" s="47"/>
      <c r="AO17" s="47"/>
      <c r="AP17" s="47"/>
      <c r="AQ17" s="47"/>
      <c r="AR17" s="47"/>
      <c r="AS17" s="47"/>
      <c r="AT17" s="47"/>
      <c r="AU17" s="47"/>
      <c r="AV17" s="47"/>
    </row>
    <row r="18" spans="2:48" ht="19" x14ac:dyDescent="0.3">
      <c r="B18" s="14">
        <v>2</v>
      </c>
      <c r="C18" s="11" t="str">
        <f t="shared" si="0"/>
        <v/>
      </c>
      <c r="D18" s="55" t="str">
        <f t="shared" si="1"/>
        <v/>
      </c>
      <c r="E18" s="27"/>
      <c r="F18" s="2"/>
      <c r="G18" s="3"/>
      <c r="H18" s="3"/>
      <c r="I18" s="3"/>
      <c r="J18" s="3"/>
      <c r="K18" s="4"/>
      <c r="L18" s="51"/>
      <c r="M18" s="23" t="str">
        <f t="shared" ref="M18:M41" si="3">IF(C18="","",IF(L18=AP$47,"",LOOKUP(C18,$AU$46:$AV$48)))</f>
        <v/>
      </c>
      <c r="N18" s="3"/>
      <c r="O18" s="22" t="str">
        <f t="shared" ref="O18:O41" si="4">IF(N18="","",3500)</f>
        <v/>
      </c>
      <c r="P18" s="3"/>
      <c r="Q18" s="22" t="str">
        <f t="shared" ref="Q18:Q41" si="5">IF(P18="","",4500)</f>
        <v/>
      </c>
      <c r="R18" s="22" t="str">
        <f t="shared" ref="R18:R41" si="6">IF(AND(M18="",O18="",Q18=""),"",SUM(M18,O18,Q18))</f>
        <v/>
      </c>
      <c r="S18" s="3"/>
      <c r="T18" s="5"/>
      <c r="U18" s="5"/>
      <c r="V18" s="6"/>
      <c r="W18" s="5"/>
      <c r="Y18" s="56">
        <f>Y17</f>
        <v>0</v>
      </c>
      <c r="Z18" s="56">
        <f t="shared" ref="Z18:AH38" si="7">Z17</f>
        <v>0</v>
      </c>
      <c r="AA18" s="56">
        <f t="shared" si="7"/>
        <v>0</v>
      </c>
      <c r="AB18" s="56">
        <f t="shared" si="7"/>
        <v>0</v>
      </c>
      <c r="AC18" s="56">
        <f t="shared" si="7"/>
        <v>0</v>
      </c>
      <c r="AD18" s="56">
        <f t="shared" si="7"/>
        <v>0</v>
      </c>
      <c r="AE18" s="56">
        <f t="shared" si="7"/>
        <v>0</v>
      </c>
      <c r="AF18" s="56">
        <f t="shared" si="7"/>
        <v>0</v>
      </c>
      <c r="AG18" s="56">
        <f t="shared" si="7"/>
        <v>0</v>
      </c>
      <c r="AH18" s="56">
        <f t="shared" si="7"/>
        <v>0</v>
      </c>
      <c r="AI18" s="61"/>
      <c r="AJ18" s="47"/>
      <c r="AK18" s="47"/>
      <c r="AL18" s="47"/>
      <c r="AM18" s="47"/>
      <c r="AN18" s="47"/>
      <c r="AO18" s="47"/>
      <c r="AP18" s="47"/>
      <c r="AQ18" s="47"/>
      <c r="AR18" s="47"/>
      <c r="AS18" s="47"/>
      <c r="AT18" s="47"/>
      <c r="AU18" s="47"/>
      <c r="AV18" s="47"/>
    </row>
    <row r="19" spans="2:48" ht="19" x14ac:dyDescent="0.3">
      <c r="B19" s="14">
        <v>3</v>
      </c>
      <c r="C19" s="11" t="str">
        <f t="shared" si="0"/>
        <v/>
      </c>
      <c r="D19" s="55" t="str">
        <f t="shared" si="1"/>
        <v/>
      </c>
      <c r="E19" s="2"/>
      <c r="F19" s="2"/>
      <c r="G19" s="3"/>
      <c r="H19" s="3"/>
      <c r="I19" s="3"/>
      <c r="J19" s="3"/>
      <c r="K19" s="4"/>
      <c r="L19" s="51"/>
      <c r="M19" s="23" t="str">
        <f t="shared" si="3"/>
        <v/>
      </c>
      <c r="N19" s="3"/>
      <c r="O19" s="22" t="str">
        <f t="shared" si="4"/>
        <v/>
      </c>
      <c r="P19" s="3"/>
      <c r="Q19" s="22" t="str">
        <f t="shared" si="5"/>
        <v/>
      </c>
      <c r="R19" s="22" t="str">
        <f t="shared" si="6"/>
        <v/>
      </c>
      <c r="S19" s="3"/>
      <c r="T19" s="5"/>
      <c r="U19" s="5"/>
      <c r="V19" s="6"/>
      <c r="W19" s="5"/>
      <c r="Y19" s="56">
        <f t="shared" ref="Y19:AH41" si="8">Y18</f>
        <v>0</v>
      </c>
      <c r="Z19" s="56">
        <f t="shared" si="7"/>
        <v>0</v>
      </c>
      <c r="AA19" s="56">
        <f t="shared" si="7"/>
        <v>0</v>
      </c>
      <c r="AB19" s="56">
        <f t="shared" si="7"/>
        <v>0</v>
      </c>
      <c r="AC19" s="56">
        <f t="shared" si="7"/>
        <v>0</v>
      </c>
      <c r="AD19" s="56">
        <f t="shared" si="7"/>
        <v>0</v>
      </c>
      <c r="AE19" s="56">
        <f t="shared" si="7"/>
        <v>0</v>
      </c>
      <c r="AF19" s="56">
        <f t="shared" si="7"/>
        <v>0</v>
      </c>
      <c r="AG19" s="56">
        <f t="shared" si="7"/>
        <v>0</v>
      </c>
      <c r="AH19" s="56">
        <f t="shared" si="7"/>
        <v>0</v>
      </c>
      <c r="AI19" s="61"/>
      <c r="AJ19" s="47"/>
      <c r="AK19" s="47"/>
      <c r="AL19" s="47"/>
      <c r="AM19" s="47"/>
      <c r="AN19" s="47"/>
      <c r="AO19" s="47"/>
      <c r="AP19" s="47"/>
      <c r="AQ19" s="47"/>
      <c r="AR19" s="47"/>
      <c r="AS19" s="47"/>
      <c r="AT19" s="47"/>
      <c r="AU19" s="47"/>
      <c r="AV19" s="47"/>
    </row>
    <row r="20" spans="2:48" ht="19" x14ac:dyDescent="0.3">
      <c r="B20" s="14">
        <v>4</v>
      </c>
      <c r="C20" s="11" t="str">
        <f t="shared" si="0"/>
        <v/>
      </c>
      <c r="D20" s="55" t="str">
        <f t="shared" si="1"/>
        <v/>
      </c>
      <c r="E20" s="2"/>
      <c r="F20" s="2"/>
      <c r="G20" s="3"/>
      <c r="H20" s="3"/>
      <c r="I20" s="3"/>
      <c r="J20" s="3"/>
      <c r="K20" s="4"/>
      <c r="L20" s="51"/>
      <c r="M20" s="23" t="str">
        <f t="shared" si="3"/>
        <v/>
      </c>
      <c r="N20" s="3"/>
      <c r="O20" s="22" t="str">
        <f t="shared" si="4"/>
        <v/>
      </c>
      <c r="P20" s="3"/>
      <c r="Q20" s="22" t="str">
        <f t="shared" si="5"/>
        <v/>
      </c>
      <c r="R20" s="22" t="str">
        <f t="shared" si="6"/>
        <v/>
      </c>
      <c r="S20" s="3"/>
      <c r="T20" s="5"/>
      <c r="U20" s="5"/>
      <c r="V20" s="6"/>
      <c r="W20" s="5"/>
      <c r="Y20" s="56">
        <f t="shared" si="8"/>
        <v>0</v>
      </c>
      <c r="Z20" s="56">
        <f t="shared" si="7"/>
        <v>0</v>
      </c>
      <c r="AA20" s="56">
        <f t="shared" si="7"/>
        <v>0</v>
      </c>
      <c r="AB20" s="56">
        <f t="shared" si="7"/>
        <v>0</v>
      </c>
      <c r="AC20" s="56">
        <f t="shared" si="7"/>
        <v>0</v>
      </c>
      <c r="AD20" s="56">
        <f t="shared" si="7"/>
        <v>0</v>
      </c>
      <c r="AE20" s="56">
        <f t="shared" si="7"/>
        <v>0</v>
      </c>
      <c r="AF20" s="56">
        <f t="shared" si="7"/>
        <v>0</v>
      </c>
      <c r="AG20" s="56">
        <f t="shared" si="7"/>
        <v>0</v>
      </c>
      <c r="AH20" s="56">
        <f t="shared" si="7"/>
        <v>0</v>
      </c>
      <c r="AI20" s="61"/>
      <c r="AJ20" s="47"/>
      <c r="AK20" s="47"/>
      <c r="AL20" s="47"/>
      <c r="AM20" s="47"/>
      <c r="AN20" s="47"/>
      <c r="AO20" s="47"/>
      <c r="AP20" s="47"/>
      <c r="AQ20" s="47"/>
      <c r="AR20" s="47"/>
      <c r="AS20" s="47"/>
      <c r="AT20" s="47"/>
      <c r="AU20" s="47"/>
      <c r="AV20" s="47"/>
    </row>
    <row r="21" spans="2:48" ht="19" x14ac:dyDescent="0.3">
      <c r="B21" s="14">
        <v>5</v>
      </c>
      <c r="C21" s="11" t="str">
        <f t="shared" si="0"/>
        <v/>
      </c>
      <c r="D21" s="55" t="str">
        <f t="shared" si="1"/>
        <v/>
      </c>
      <c r="E21" s="2"/>
      <c r="F21" s="2"/>
      <c r="G21" s="3"/>
      <c r="H21" s="3"/>
      <c r="I21" s="3"/>
      <c r="J21" s="3"/>
      <c r="K21" s="4"/>
      <c r="L21" s="51"/>
      <c r="M21" s="23" t="str">
        <f t="shared" si="3"/>
        <v/>
      </c>
      <c r="N21" s="3"/>
      <c r="O21" s="22" t="str">
        <f t="shared" si="4"/>
        <v/>
      </c>
      <c r="P21" s="3"/>
      <c r="Q21" s="22" t="str">
        <f t="shared" si="5"/>
        <v/>
      </c>
      <c r="R21" s="22" t="str">
        <f t="shared" si="6"/>
        <v/>
      </c>
      <c r="S21" s="3"/>
      <c r="T21" s="5"/>
      <c r="U21" s="5"/>
      <c r="V21" s="6"/>
      <c r="W21" s="5"/>
      <c r="Y21" s="56">
        <f t="shared" si="8"/>
        <v>0</v>
      </c>
      <c r="Z21" s="56">
        <f t="shared" si="7"/>
        <v>0</v>
      </c>
      <c r="AA21" s="56">
        <f t="shared" si="7"/>
        <v>0</v>
      </c>
      <c r="AB21" s="56">
        <f t="shared" si="7"/>
        <v>0</v>
      </c>
      <c r="AC21" s="56">
        <f t="shared" si="7"/>
        <v>0</v>
      </c>
      <c r="AD21" s="56">
        <f t="shared" si="7"/>
        <v>0</v>
      </c>
      <c r="AE21" s="56">
        <f t="shared" si="7"/>
        <v>0</v>
      </c>
      <c r="AF21" s="56">
        <f t="shared" si="7"/>
        <v>0</v>
      </c>
      <c r="AG21" s="56">
        <f t="shared" si="7"/>
        <v>0</v>
      </c>
      <c r="AH21" s="56">
        <f t="shared" si="7"/>
        <v>0</v>
      </c>
      <c r="AI21" s="61"/>
      <c r="AJ21" s="47"/>
      <c r="AK21" s="47"/>
      <c r="AL21" s="47"/>
      <c r="AM21" s="47"/>
      <c r="AN21" s="47"/>
      <c r="AO21" s="47"/>
      <c r="AP21" s="47"/>
      <c r="AQ21" s="47"/>
      <c r="AR21" s="47"/>
      <c r="AS21" s="47"/>
      <c r="AT21" s="47"/>
      <c r="AU21" s="47"/>
      <c r="AV21" s="47"/>
    </row>
    <row r="22" spans="2:48" ht="19" x14ac:dyDescent="0.3">
      <c r="B22" s="14">
        <v>6</v>
      </c>
      <c r="C22" s="11" t="str">
        <f t="shared" si="0"/>
        <v/>
      </c>
      <c r="D22" s="55" t="str">
        <f t="shared" si="1"/>
        <v/>
      </c>
      <c r="E22" s="2"/>
      <c r="F22" s="2"/>
      <c r="G22" s="3"/>
      <c r="H22" s="3"/>
      <c r="I22" s="3"/>
      <c r="J22" s="3"/>
      <c r="K22" s="4"/>
      <c r="L22" s="51"/>
      <c r="M22" s="23" t="str">
        <f t="shared" si="3"/>
        <v/>
      </c>
      <c r="N22" s="3"/>
      <c r="O22" s="22" t="str">
        <f t="shared" si="4"/>
        <v/>
      </c>
      <c r="P22" s="3"/>
      <c r="Q22" s="22" t="str">
        <f t="shared" si="5"/>
        <v/>
      </c>
      <c r="R22" s="22" t="str">
        <f t="shared" si="6"/>
        <v/>
      </c>
      <c r="S22" s="3"/>
      <c r="T22" s="5"/>
      <c r="U22" s="5"/>
      <c r="V22" s="6"/>
      <c r="W22" s="5"/>
      <c r="Y22" s="56">
        <f t="shared" si="8"/>
        <v>0</v>
      </c>
      <c r="Z22" s="56">
        <f t="shared" si="7"/>
        <v>0</v>
      </c>
      <c r="AA22" s="56">
        <f t="shared" si="7"/>
        <v>0</v>
      </c>
      <c r="AB22" s="56">
        <f t="shared" si="7"/>
        <v>0</v>
      </c>
      <c r="AC22" s="56">
        <f t="shared" si="7"/>
        <v>0</v>
      </c>
      <c r="AD22" s="56">
        <f t="shared" si="7"/>
        <v>0</v>
      </c>
      <c r="AE22" s="56">
        <f t="shared" si="7"/>
        <v>0</v>
      </c>
      <c r="AF22" s="56">
        <f t="shared" si="7"/>
        <v>0</v>
      </c>
      <c r="AG22" s="56">
        <f t="shared" si="7"/>
        <v>0</v>
      </c>
      <c r="AH22" s="56">
        <f t="shared" si="7"/>
        <v>0</v>
      </c>
      <c r="AI22" s="61"/>
      <c r="AJ22" s="47"/>
      <c r="AK22" s="47"/>
      <c r="AL22" s="47"/>
      <c r="AM22" s="47"/>
      <c r="AN22" s="47"/>
      <c r="AO22" s="47"/>
      <c r="AP22" s="47"/>
      <c r="AQ22" s="47"/>
      <c r="AR22" s="47"/>
      <c r="AS22" s="47"/>
      <c r="AT22" s="47"/>
      <c r="AU22" s="47"/>
      <c r="AV22" s="47"/>
    </row>
    <row r="23" spans="2:48" ht="19" x14ac:dyDescent="0.3">
      <c r="B23" s="14">
        <v>7</v>
      </c>
      <c r="C23" s="11" t="str">
        <f t="shared" si="0"/>
        <v/>
      </c>
      <c r="D23" s="55" t="str">
        <f t="shared" si="1"/>
        <v/>
      </c>
      <c r="E23" s="2"/>
      <c r="F23" s="2"/>
      <c r="G23" s="3"/>
      <c r="H23" s="3"/>
      <c r="I23" s="3"/>
      <c r="J23" s="3"/>
      <c r="K23" s="4"/>
      <c r="L23" s="51"/>
      <c r="M23" s="23" t="str">
        <f t="shared" si="3"/>
        <v/>
      </c>
      <c r="N23" s="3"/>
      <c r="O23" s="22" t="str">
        <f t="shared" si="4"/>
        <v/>
      </c>
      <c r="P23" s="3"/>
      <c r="Q23" s="22" t="str">
        <f t="shared" si="5"/>
        <v/>
      </c>
      <c r="R23" s="22" t="str">
        <f t="shared" si="6"/>
        <v/>
      </c>
      <c r="S23" s="3"/>
      <c r="T23" s="5"/>
      <c r="U23" s="5"/>
      <c r="V23" s="6"/>
      <c r="W23" s="5"/>
      <c r="Y23" s="56">
        <f t="shared" si="8"/>
        <v>0</v>
      </c>
      <c r="Z23" s="56">
        <f t="shared" si="7"/>
        <v>0</v>
      </c>
      <c r="AA23" s="56">
        <f t="shared" si="7"/>
        <v>0</v>
      </c>
      <c r="AB23" s="56">
        <f t="shared" si="7"/>
        <v>0</v>
      </c>
      <c r="AC23" s="56">
        <f t="shared" si="7"/>
        <v>0</v>
      </c>
      <c r="AD23" s="56">
        <f t="shared" si="7"/>
        <v>0</v>
      </c>
      <c r="AE23" s="56">
        <f t="shared" si="7"/>
        <v>0</v>
      </c>
      <c r="AF23" s="56">
        <f t="shared" si="7"/>
        <v>0</v>
      </c>
      <c r="AG23" s="56">
        <f t="shared" si="7"/>
        <v>0</v>
      </c>
      <c r="AH23" s="56">
        <f t="shared" si="7"/>
        <v>0</v>
      </c>
      <c r="AI23" s="61"/>
      <c r="AJ23" s="47"/>
      <c r="AK23" s="47"/>
      <c r="AL23" s="47"/>
      <c r="AM23" s="47"/>
      <c r="AN23" s="47"/>
      <c r="AO23" s="47"/>
      <c r="AP23" s="47"/>
      <c r="AQ23" s="47"/>
      <c r="AR23" s="47"/>
      <c r="AS23" s="47"/>
      <c r="AT23" s="47"/>
      <c r="AU23" s="47"/>
      <c r="AV23" s="47"/>
    </row>
    <row r="24" spans="2:48" ht="19" x14ac:dyDescent="0.3">
      <c r="B24" s="14">
        <v>8</v>
      </c>
      <c r="C24" s="11" t="str">
        <f t="shared" si="0"/>
        <v/>
      </c>
      <c r="D24" s="55" t="str">
        <f t="shared" si="1"/>
        <v/>
      </c>
      <c r="E24" s="2"/>
      <c r="F24" s="2"/>
      <c r="G24" s="3"/>
      <c r="H24" s="3"/>
      <c r="I24" s="3"/>
      <c r="J24" s="3"/>
      <c r="K24" s="4"/>
      <c r="L24" s="51"/>
      <c r="M24" s="23" t="str">
        <f t="shared" si="3"/>
        <v/>
      </c>
      <c r="N24" s="3"/>
      <c r="O24" s="22" t="str">
        <f t="shared" si="4"/>
        <v/>
      </c>
      <c r="P24" s="3"/>
      <c r="Q24" s="22" t="str">
        <f t="shared" si="5"/>
        <v/>
      </c>
      <c r="R24" s="22" t="str">
        <f t="shared" si="6"/>
        <v/>
      </c>
      <c r="S24" s="3"/>
      <c r="T24" s="5"/>
      <c r="U24" s="5"/>
      <c r="V24" s="6"/>
      <c r="W24" s="5"/>
      <c r="Y24" s="56">
        <f t="shared" si="8"/>
        <v>0</v>
      </c>
      <c r="Z24" s="56">
        <f t="shared" si="7"/>
        <v>0</v>
      </c>
      <c r="AA24" s="56">
        <f t="shared" si="7"/>
        <v>0</v>
      </c>
      <c r="AB24" s="56">
        <f t="shared" si="7"/>
        <v>0</v>
      </c>
      <c r="AC24" s="56">
        <f t="shared" si="7"/>
        <v>0</v>
      </c>
      <c r="AD24" s="56">
        <f t="shared" si="7"/>
        <v>0</v>
      </c>
      <c r="AE24" s="56">
        <f t="shared" si="7"/>
        <v>0</v>
      </c>
      <c r="AF24" s="56">
        <f t="shared" si="7"/>
        <v>0</v>
      </c>
      <c r="AG24" s="56">
        <f t="shared" si="7"/>
        <v>0</v>
      </c>
      <c r="AH24" s="56">
        <f t="shared" si="7"/>
        <v>0</v>
      </c>
      <c r="AI24" s="61"/>
      <c r="AJ24" s="47"/>
      <c r="AK24" s="47"/>
      <c r="AL24" s="47"/>
      <c r="AM24" s="47"/>
      <c r="AN24" s="47"/>
      <c r="AO24" s="47"/>
      <c r="AP24" s="47"/>
      <c r="AQ24" s="47"/>
      <c r="AR24" s="47"/>
      <c r="AS24" s="47"/>
      <c r="AT24" s="47"/>
      <c r="AU24" s="47"/>
      <c r="AV24" s="47"/>
    </row>
    <row r="25" spans="2:48" ht="19" x14ac:dyDescent="0.3">
      <c r="B25" s="14">
        <v>9</v>
      </c>
      <c r="C25" s="11" t="str">
        <f t="shared" si="0"/>
        <v/>
      </c>
      <c r="D25" s="55" t="str">
        <f t="shared" si="1"/>
        <v/>
      </c>
      <c r="E25" s="2"/>
      <c r="F25" s="2"/>
      <c r="G25" s="3"/>
      <c r="H25" s="3"/>
      <c r="I25" s="3"/>
      <c r="J25" s="3"/>
      <c r="K25" s="4"/>
      <c r="L25" s="51"/>
      <c r="M25" s="23" t="str">
        <f t="shared" si="3"/>
        <v/>
      </c>
      <c r="N25" s="3"/>
      <c r="O25" s="22" t="str">
        <f t="shared" si="4"/>
        <v/>
      </c>
      <c r="P25" s="3"/>
      <c r="Q25" s="22" t="str">
        <f t="shared" si="5"/>
        <v/>
      </c>
      <c r="R25" s="22" t="str">
        <f t="shared" si="6"/>
        <v/>
      </c>
      <c r="S25" s="3"/>
      <c r="T25" s="5"/>
      <c r="U25" s="5"/>
      <c r="V25" s="6"/>
      <c r="W25" s="5"/>
      <c r="Y25" s="56">
        <f t="shared" si="8"/>
        <v>0</v>
      </c>
      <c r="Z25" s="56">
        <f t="shared" si="7"/>
        <v>0</v>
      </c>
      <c r="AA25" s="56">
        <f t="shared" si="7"/>
        <v>0</v>
      </c>
      <c r="AB25" s="56">
        <f t="shared" si="7"/>
        <v>0</v>
      </c>
      <c r="AC25" s="56">
        <f t="shared" si="7"/>
        <v>0</v>
      </c>
      <c r="AD25" s="56">
        <f t="shared" si="7"/>
        <v>0</v>
      </c>
      <c r="AE25" s="56">
        <f t="shared" si="7"/>
        <v>0</v>
      </c>
      <c r="AF25" s="56">
        <f t="shared" si="7"/>
        <v>0</v>
      </c>
      <c r="AG25" s="56">
        <f t="shared" si="7"/>
        <v>0</v>
      </c>
      <c r="AH25" s="56">
        <f t="shared" si="7"/>
        <v>0</v>
      </c>
      <c r="AI25" s="61"/>
      <c r="AJ25" s="47"/>
      <c r="AK25" s="47"/>
      <c r="AL25" s="47"/>
      <c r="AM25" s="47"/>
      <c r="AN25" s="47"/>
      <c r="AO25" s="47"/>
      <c r="AP25" s="47"/>
      <c r="AQ25" s="47"/>
      <c r="AR25" s="47"/>
      <c r="AS25" s="47"/>
      <c r="AT25" s="47"/>
      <c r="AU25" s="47"/>
      <c r="AV25" s="47"/>
    </row>
    <row r="26" spans="2:48" ht="19" x14ac:dyDescent="0.3">
      <c r="B26" s="14">
        <v>10</v>
      </c>
      <c r="C26" s="11" t="str">
        <f t="shared" si="0"/>
        <v/>
      </c>
      <c r="D26" s="55" t="str">
        <f t="shared" si="1"/>
        <v/>
      </c>
      <c r="E26" s="2"/>
      <c r="F26" s="2"/>
      <c r="G26" s="3"/>
      <c r="H26" s="3"/>
      <c r="I26" s="3"/>
      <c r="J26" s="3"/>
      <c r="K26" s="4"/>
      <c r="L26" s="51"/>
      <c r="M26" s="23" t="str">
        <f t="shared" si="3"/>
        <v/>
      </c>
      <c r="N26" s="3"/>
      <c r="O26" s="22" t="str">
        <f t="shared" si="4"/>
        <v/>
      </c>
      <c r="P26" s="3"/>
      <c r="Q26" s="22" t="str">
        <f t="shared" si="5"/>
        <v/>
      </c>
      <c r="R26" s="22" t="str">
        <f t="shared" si="6"/>
        <v/>
      </c>
      <c r="S26" s="3"/>
      <c r="T26" s="5"/>
      <c r="U26" s="5"/>
      <c r="V26" s="6"/>
      <c r="W26" s="5"/>
      <c r="Y26" s="56">
        <f t="shared" si="8"/>
        <v>0</v>
      </c>
      <c r="Z26" s="56">
        <f t="shared" si="7"/>
        <v>0</v>
      </c>
      <c r="AA26" s="56">
        <f t="shared" si="7"/>
        <v>0</v>
      </c>
      <c r="AB26" s="56">
        <f t="shared" si="7"/>
        <v>0</v>
      </c>
      <c r="AC26" s="56">
        <f t="shared" si="7"/>
        <v>0</v>
      </c>
      <c r="AD26" s="56">
        <f t="shared" si="7"/>
        <v>0</v>
      </c>
      <c r="AE26" s="56">
        <f t="shared" si="7"/>
        <v>0</v>
      </c>
      <c r="AF26" s="56">
        <f t="shared" si="7"/>
        <v>0</v>
      </c>
      <c r="AG26" s="56">
        <f t="shared" si="7"/>
        <v>0</v>
      </c>
      <c r="AH26" s="56">
        <f t="shared" si="7"/>
        <v>0</v>
      </c>
      <c r="AI26" s="61"/>
      <c r="AJ26" s="47"/>
      <c r="AK26" s="47"/>
      <c r="AL26" s="47"/>
      <c r="AM26" s="47"/>
      <c r="AN26" s="47"/>
      <c r="AO26" s="47"/>
      <c r="AP26" s="47"/>
      <c r="AQ26" s="47"/>
      <c r="AR26" s="47"/>
      <c r="AS26" s="47"/>
      <c r="AT26" s="47"/>
      <c r="AU26" s="47"/>
      <c r="AV26" s="47"/>
    </row>
    <row r="27" spans="2:48" ht="19" x14ac:dyDescent="0.3">
      <c r="B27" s="14">
        <v>11</v>
      </c>
      <c r="C27" s="11" t="str">
        <f t="shared" si="0"/>
        <v/>
      </c>
      <c r="D27" s="55" t="str">
        <f t="shared" si="1"/>
        <v/>
      </c>
      <c r="E27" s="2"/>
      <c r="F27" s="2"/>
      <c r="G27" s="3"/>
      <c r="H27" s="3"/>
      <c r="I27" s="3"/>
      <c r="J27" s="3"/>
      <c r="K27" s="4"/>
      <c r="L27" s="51"/>
      <c r="M27" s="23" t="str">
        <f t="shared" si="3"/>
        <v/>
      </c>
      <c r="N27" s="3"/>
      <c r="O27" s="22" t="str">
        <f t="shared" si="4"/>
        <v/>
      </c>
      <c r="P27" s="3"/>
      <c r="Q27" s="22" t="str">
        <f t="shared" si="5"/>
        <v/>
      </c>
      <c r="R27" s="22" t="str">
        <f t="shared" si="6"/>
        <v/>
      </c>
      <c r="S27" s="3"/>
      <c r="T27" s="5"/>
      <c r="U27" s="5"/>
      <c r="V27" s="6"/>
      <c r="W27" s="5"/>
      <c r="Y27" s="56">
        <f t="shared" si="8"/>
        <v>0</v>
      </c>
      <c r="Z27" s="56">
        <f t="shared" si="7"/>
        <v>0</v>
      </c>
      <c r="AA27" s="56">
        <f t="shared" si="7"/>
        <v>0</v>
      </c>
      <c r="AB27" s="56">
        <f t="shared" si="7"/>
        <v>0</v>
      </c>
      <c r="AC27" s="56">
        <f t="shared" si="7"/>
        <v>0</v>
      </c>
      <c r="AD27" s="56">
        <f t="shared" si="7"/>
        <v>0</v>
      </c>
      <c r="AE27" s="56">
        <f t="shared" si="7"/>
        <v>0</v>
      </c>
      <c r="AF27" s="56">
        <f t="shared" si="7"/>
        <v>0</v>
      </c>
      <c r="AG27" s="56">
        <f t="shared" si="7"/>
        <v>0</v>
      </c>
      <c r="AH27" s="56">
        <f t="shared" si="7"/>
        <v>0</v>
      </c>
      <c r="AI27" s="61"/>
      <c r="AJ27" s="47"/>
      <c r="AK27" s="47"/>
      <c r="AL27" s="47"/>
      <c r="AM27" s="47"/>
      <c r="AN27" s="47"/>
      <c r="AO27" s="47"/>
      <c r="AP27" s="47"/>
      <c r="AQ27" s="47"/>
      <c r="AR27" s="47"/>
      <c r="AS27" s="47"/>
      <c r="AT27" s="47"/>
      <c r="AU27" s="47"/>
      <c r="AV27" s="47"/>
    </row>
    <row r="28" spans="2:48" ht="19" x14ac:dyDescent="0.3">
      <c r="B28" s="14">
        <v>12</v>
      </c>
      <c r="C28" s="11" t="str">
        <f t="shared" si="0"/>
        <v/>
      </c>
      <c r="D28" s="55" t="str">
        <f t="shared" si="1"/>
        <v/>
      </c>
      <c r="E28" s="2"/>
      <c r="F28" s="2"/>
      <c r="G28" s="3"/>
      <c r="H28" s="3"/>
      <c r="I28" s="3"/>
      <c r="J28" s="3"/>
      <c r="K28" s="4"/>
      <c r="L28" s="51"/>
      <c r="M28" s="23" t="str">
        <f t="shared" si="3"/>
        <v/>
      </c>
      <c r="N28" s="3"/>
      <c r="O28" s="22" t="str">
        <f t="shared" si="4"/>
        <v/>
      </c>
      <c r="P28" s="3"/>
      <c r="Q28" s="22" t="str">
        <f t="shared" si="5"/>
        <v/>
      </c>
      <c r="R28" s="22" t="str">
        <f t="shared" si="6"/>
        <v/>
      </c>
      <c r="S28" s="3"/>
      <c r="T28" s="5"/>
      <c r="U28" s="5"/>
      <c r="V28" s="6"/>
      <c r="W28" s="5"/>
      <c r="Y28" s="56">
        <f t="shared" si="8"/>
        <v>0</v>
      </c>
      <c r="Z28" s="56">
        <f t="shared" si="7"/>
        <v>0</v>
      </c>
      <c r="AA28" s="56">
        <f t="shared" si="7"/>
        <v>0</v>
      </c>
      <c r="AB28" s="56">
        <f t="shared" si="7"/>
        <v>0</v>
      </c>
      <c r="AC28" s="56">
        <f t="shared" si="7"/>
        <v>0</v>
      </c>
      <c r="AD28" s="56">
        <f t="shared" si="7"/>
        <v>0</v>
      </c>
      <c r="AE28" s="56">
        <f t="shared" si="7"/>
        <v>0</v>
      </c>
      <c r="AF28" s="56">
        <f t="shared" si="7"/>
        <v>0</v>
      </c>
      <c r="AG28" s="56">
        <f t="shared" si="7"/>
        <v>0</v>
      </c>
      <c r="AH28" s="56">
        <f t="shared" si="7"/>
        <v>0</v>
      </c>
      <c r="AI28" s="61"/>
      <c r="AJ28" s="47"/>
      <c r="AK28" s="47"/>
      <c r="AL28" s="47"/>
      <c r="AM28" s="47"/>
      <c r="AN28" s="47"/>
      <c r="AO28" s="47"/>
      <c r="AP28" s="47"/>
      <c r="AQ28" s="47"/>
      <c r="AR28" s="47"/>
      <c r="AS28" s="47"/>
      <c r="AT28" s="47"/>
      <c r="AU28" s="47"/>
      <c r="AV28" s="47"/>
    </row>
    <row r="29" spans="2:48" ht="19" x14ac:dyDescent="0.3">
      <c r="B29" s="14">
        <v>13</v>
      </c>
      <c r="C29" s="11" t="str">
        <f t="shared" si="0"/>
        <v/>
      </c>
      <c r="D29" s="55" t="str">
        <f t="shared" si="1"/>
        <v/>
      </c>
      <c r="E29" s="2"/>
      <c r="F29" s="2"/>
      <c r="G29" s="3"/>
      <c r="H29" s="3"/>
      <c r="I29" s="3"/>
      <c r="J29" s="3"/>
      <c r="K29" s="4"/>
      <c r="L29" s="51"/>
      <c r="M29" s="23" t="str">
        <f t="shared" si="3"/>
        <v/>
      </c>
      <c r="N29" s="3"/>
      <c r="O29" s="22" t="str">
        <f t="shared" si="4"/>
        <v/>
      </c>
      <c r="P29" s="3"/>
      <c r="Q29" s="22" t="str">
        <f t="shared" si="5"/>
        <v/>
      </c>
      <c r="R29" s="22" t="str">
        <f t="shared" si="6"/>
        <v/>
      </c>
      <c r="S29" s="3"/>
      <c r="T29" s="5"/>
      <c r="U29" s="5"/>
      <c r="V29" s="6"/>
      <c r="W29" s="5"/>
      <c r="Y29" s="56">
        <f t="shared" si="8"/>
        <v>0</v>
      </c>
      <c r="Z29" s="56">
        <f t="shared" si="7"/>
        <v>0</v>
      </c>
      <c r="AA29" s="56">
        <f t="shared" si="7"/>
        <v>0</v>
      </c>
      <c r="AB29" s="56">
        <f t="shared" si="7"/>
        <v>0</v>
      </c>
      <c r="AC29" s="56">
        <f t="shared" si="7"/>
        <v>0</v>
      </c>
      <c r="AD29" s="56">
        <f t="shared" si="7"/>
        <v>0</v>
      </c>
      <c r="AE29" s="56">
        <f t="shared" si="7"/>
        <v>0</v>
      </c>
      <c r="AF29" s="56">
        <f t="shared" si="7"/>
        <v>0</v>
      </c>
      <c r="AG29" s="56">
        <f t="shared" si="7"/>
        <v>0</v>
      </c>
      <c r="AH29" s="56">
        <f t="shared" si="7"/>
        <v>0</v>
      </c>
      <c r="AI29" s="61"/>
      <c r="AJ29" s="47"/>
      <c r="AK29" s="47"/>
      <c r="AL29" s="47"/>
      <c r="AM29" s="47"/>
      <c r="AN29" s="47"/>
      <c r="AO29" s="47"/>
      <c r="AP29" s="47"/>
      <c r="AQ29" s="47"/>
      <c r="AR29" s="47"/>
      <c r="AS29" s="47"/>
      <c r="AT29" s="47"/>
      <c r="AU29" s="47"/>
      <c r="AV29" s="47"/>
    </row>
    <row r="30" spans="2:48" ht="19" x14ac:dyDescent="0.3">
      <c r="B30" s="14">
        <v>14</v>
      </c>
      <c r="C30" s="11" t="str">
        <f t="shared" si="0"/>
        <v/>
      </c>
      <c r="D30" s="55" t="str">
        <f t="shared" si="1"/>
        <v/>
      </c>
      <c r="E30" s="2"/>
      <c r="F30" s="2"/>
      <c r="G30" s="3"/>
      <c r="H30" s="3"/>
      <c r="I30" s="3"/>
      <c r="J30" s="3"/>
      <c r="K30" s="4"/>
      <c r="L30" s="51"/>
      <c r="M30" s="23" t="str">
        <f t="shared" si="3"/>
        <v/>
      </c>
      <c r="N30" s="3"/>
      <c r="O30" s="22" t="str">
        <f t="shared" si="4"/>
        <v/>
      </c>
      <c r="P30" s="3"/>
      <c r="Q30" s="22" t="str">
        <f t="shared" si="5"/>
        <v/>
      </c>
      <c r="R30" s="22" t="str">
        <f t="shared" si="6"/>
        <v/>
      </c>
      <c r="S30" s="3"/>
      <c r="T30" s="5"/>
      <c r="U30" s="5"/>
      <c r="V30" s="6"/>
      <c r="W30" s="5"/>
      <c r="Y30" s="56">
        <f t="shared" si="8"/>
        <v>0</v>
      </c>
      <c r="Z30" s="56">
        <f t="shared" si="7"/>
        <v>0</v>
      </c>
      <c r="AA30" s="56">
        <f t="shared" si="7"/>
        <v>0</v>
      </c>
      <c r="AB30" s="56">
        <f t="shared" si="7"/>
        <v>0</v>
      </c>
      <c r="AC30" s="56">
        <f t="shared" si="7"/>
        <v>0</v>
      </c>
      <c r="AD30" s="56">
        <f t="shared" si="7"/>
        <v>0</v>
      </c>
      <c r="AE30" s="56">
        <f t="shared" si="7"/>
        <v>0</v>
      </c>
      <c r="AF30" s="56">
        <f t="shared" si="7"/>
        <v>0</v>
      </c>
      <c r="AG30" s="56">
        <f t="shared" si="7"/>
        <v>0</v>
      </c>
      <c r="AH30" s="56">
        <f t="shared" si="7"/>
        <v>0</v>
      </c>
      <c r="AI30" s="61"/>
      <c r="AJ30" s="47"/>
      <c r="AK30" s="47"/>
      <c r="AL30" s="47"/>
      <c r="AM30" s="47"/>
      <c r="AN30" s="47"/>
      <c r="AO30" s="47"/>
      <c r="AP30" s="47"/>
      <c r="AQ30" s="47"/>
      <c r="AR30" s="47"/>
      <c r="AS30" s="47"/>
      <c r="AT30" s="47"/>
      <c r="AU30" s="47"/>
      <c r="AV30" s="47"/>
    </row>
    <row r="31" spans="2:48" ht="19" x14ac:dyDescent="0.3">
      <c r="B31" s="14">
        <v>15</v>
      </c>
      <c r="C31" s="11" t="str">
        <f t="shared" ref="C31:C41" si="9">IF(K$5="","",IF(E31="","",K$5))</f>
        <v/>
      </c>
      <c r="D31" s="55" t="str">
        <f t="shared" ref="D31:D41" si="10">IF(D$4="","",IF(E31="","",D$4))</f>
        <v/>
      </c>
      <c r="E31" s="2"/>
      <c r="F31" s="2"/>
      <c r="G31" s="3"/>
      <c r="H31" s="3"/>
      <c r="I31" s="3"/>
      <c r="J31" s="3"/>
      <c r="K31" s="4"/>
      <c r="L31" s="51"/>
      <c r="M31" s="23" t="str">
        <f t="shared" si="3"/>
        <v/>
      </c>
      <c r="N31" s="3"/>
      <c r="O31" s="22" t="str">
        <f t="shared" si="4"/>
        <v/>
      </c>
      <c r="P31" s="3"/>
      <c r="Q31" s="22" t="str">
        <f t="shared" si="5"/>
        <v/>
      </c>
      <c r="R31" s="22" t="str">
        <f t="shared" si="6"/>
        <v/>
      </c>
      <c r="S31" s="3"/>
      <c r="T31" s="5"/>
      <c r="U31" s="5"/>
      <c r="V31" s="6"/>
      <c r="W31" s="5"/>
      <c r="Y31" s="56">
        <f t="shared" si="8"/>
        <v>0</v>
      </c>
      <c r="Z31" s="56">
        <f t="shared" si="7"/>
        <v>0</v>
      </c>
      <c r="AA31" s="56">
        <f t="shared" si="7"/>
        <v>0</v>
      </c>
      <c r="AB31" s="56">
        <f t="shared" si="7"/>
        <v>0</v>
      </c>
      <c r="AC31" s="56">
        <f t="shared" si="7"/>
        <v>0</v>
      </c>
      <c r="AD31" s="56">
        <f t="shared" si="7"/>
        <v>0</v>
      </c>
      <c r="AE31" s="56">
        <f t="shared" si="7"/>
        <v>0</v>
      </c>
      <c r="AF31" s="56">
        <f t="shared" si="7"/>
        <v>0</v>
      </c>
      <c r="AG31" s="56">
        <f t="shared" si="7"/>
        <v>0</v>
      </c>
      <c r="AH31" s="56">
        <f t="shared" si="7"/>
        <v>0</v>
      </c>
      <c r="AI31" s="61"/>
      <c r="AJ31" s="47"/>
      <c r="AK31" s="47"/>
      <c r="AL31" s="47"/>
      <c r="AM31" s="47"/>
      <c r="AN31" s="47"/>
      <c r="AO31" s="47"/>
      <c r="AP31" s="47"/>
      <c r="AQ31" s="47"/>
      <c r="AR31" s="47"/>
      <c r="AS31" s="47"/>
      <c r="AT31" s="47"/>
      <c r="AU31" s="47"/>
      <c r="AV31" s="47"/>
    </row>
    <row r="32" spans="2:48" ht="19" x14ac:dyDescent="0.3">
      <c r="B32" s="14">
        <v>16</v>
      </c>
      <c r="C32" s="11" t="str">
        <f t="shared" si="9"/>
        <v/>
      </c>
      <c r="D32" s="55" t="str">
        <f t="shared" si="10"/>
        <v/>
      </c>
      <c r="E32" s="2"/>
      <c r="F32" s="2"/>
      <c r="G32" s="3"/>
      <c r="H32" s="3"/>
      <c r="I32" s="3"/>
      <c r="J32" s="3"/>
      <c r="K32" s="4"/>
      <c r="L32" s="51"/>
      <c r="M32" s="23" t="str">
        <f t="shared" si="3"/>
        <v/>
      </c>
      <c r="N32" s="3"/>
      <c r="O32" s="22" t="str">
        <f t="shared" si="4"/>
        <v/>
      </c>
      <c r="P32" s="3"/>
      <c r="Q32" s="22" t="str">
        <f t="shared" si="5"/>
        <v/>
      </c>
      <c r="R32" s="22" t="str">
        <f t="shared" si="6"/>
        <v/>
      </c>
      <c r="S32" s="3"/>
      <c r="T32" s="5"/>
      <c r="U32" s="5"/>
      <c r="V32" s="6"/>
      <c r="W32" s="5"/>
      <c r="Y32" s="56">
        <f t="shared" ref="Y32:Y37" si="11">Y31</f>
        <v>0</v>
      </c>
      <c r="Z32" s="56">
        <f t="shared" ref="Z32:Z37" si="12">Z31</f>
        <v>0</v>
      </c>
      <c r="AA32" s="56">
        <f t="shared" ref="AA32:AA37" si="13">AA31</f>
        <v>0</v>
      </c>
      <c r="AB32" s="56">
        <f t="shared" ref="AB32:AB37" si="14">AB31</f>
        <v>0</v>
      </c>
      <c r="AC32" s="56">
        <f t="shared" ref="AC32:AC37" si="15">AC31</f>
        <v>0</v>
      </c>
      <c r="AD32" s="56">
        <f t="shared" ref="AD32:AD37" si="16">AD31</f>
        <v>0</v>
      </c>
      <c r="AE32" s="56">
        <f t="shared" ref="AE32:AE37" si="17">AE31</f>
        <v>0</v>
      </c>
      <c r="AF32" s="56">
        <f t="shared" ref="AF32:AF37" si="18">AF31</f>
        <v>0</v>
      </c>
      <c r="AG32" s="56">
        <f t="shared" ref="AG32:AG37" si="19">AG31</f>
        <v>0</v>
      </c>
      <c r="AH32" s="56">
        <f t="shared" ref="AH32:AH37" si="20">AH31</f>
        <v>0</v>
      </c>
      <c r="AI32" s="61"/>
      <c r="AJ32" s="47"/>
      <c r="AK32" s="47"/>
      <c r="AL32" s="47"/>
      <c r="AM32" s="47"/>
      <c r="AN32" s="47"/>
      <c r="AO32" s="47"/>
      <c r="AP32" s="47"/>
      <c r="AQ32" s="47"/>
      <c r="AR32" s="47"/>
      <c r="AS32" s="47"/>
      <c r="AT32" s="47"/>
      <c r="AU32" s="47"/>
      <c r="AV32" s="47"/>
    </row>
    <row r="33" spans="1:48" ht="19" x14ac:dyDescent="0.3">
      <c r="B33" s="14">
        <v>17</v>
      </c>
      <c r="C33" s="11" t="str">
        <f t="shared" si="9"/>
        <v/>
      </c>
      <c r="D33" s="55" t="str">
        <f t="shared" si="10"/>
        <v/>
      </c>
      <c r="E33" s="2"/>
      <c r="F33" s="2"/>
      <c r="G33" s="3"/>
      <c r="H33" s="3"/>
      <c r="I33" s="3"/>
      <c r="J33" s="3"/>
      <c r="K33" s="4"/>
      <c r="L33" s="51"/>
      <c r="M33" s="23" t="str">
        <f t="shared" si="3"/>
        <v/>
      </c>
      <c r="N33" s="3"/>
      <c r="O33" s="22" t="str">
        <f t="shared" si="4"/>
        <v/>
      </c>
      <c r="P33" s="3"/>
      <c r="Q33" s="22" t="str">
        <f t="shared" si="5"/>
        <v/>
      </c>
      <c r="R33" s="22" t="str">
        <f t="shared" si="6"/>
        <v/>
      </c>
      <c r="S33" s="3"/>
      <c r="T33" s="5"/>
      <c r="U33" s="5"/>
      <c r="V33" s="6"/>
      <c r="W33" s="5"/>
      <c r="Y33" s="56">
        <f t="shared" si="11"/>
        <v>0</v>
      </c>
      <c r="Z33" s="56">
        <f t="shared" si="12"/>
        <v>0</v>
      </c>
      <c r="AA33" s="56">
        <f t="shared" si="13"/>
        <v>0</v>
      </c>
      <c r="AB33" s="56">
        <f t="shared" si="14"/>
        <v>0</v>
      </c>
      <c r="AC33" s="56">
        <f t="shared" si="15"/>
        <v>0</v>
      </c>
      <c r="AD33" s="56">
        <f t="shared" si="16"/>
        <v>0</v>
      </c>
      <c r="AE33" s="56">
        <f t="shared" si="17"/>
        <v>0</v>
      </c>
      <c r="AF33" s="56">
        <f t="shared" si="18"/>
        <v>0</v>
      </c>
      <c r="AG33" s="56">
        <f t="shared" si="19"/>
        <v>0</v>
      </c>
      <c r="AH33" s="56">
        <f t="shared" si="20"/>
        <v>0</v>
      </c>
      <c r="AI33" s="61"/>
      <c r="AJ33" s="47"/>
      <c r="AK33" s="47"/>
      <c r="AL33" s="47"/>
      <c r="AM33" s="47"/>
      <c r="AN33" s="47"/>
      <c r="AO33" s="47"/>
      <c r="AP33" s="47"/>
      <c r="AQ33" s="47"/>
      <c r="AR33" s="47"/>
      <c r="AS33" s="47"/>
      <c r="AT33" s="47"/>
      <c r="AU33" s="47"/>
      <c r="AV33" s="47"/>
    </row>
    <row r="34" spans="1:48" ht="19" x14ac:dyDescent="0.3">
      <c r="B34" s="14">
        <v>18</v>
      </c>
      <c r="C34" s="11" t="str">
        <f t="shared" si="9"/>
        <v/>
      </c>
      <c r="D34" s="55" t="str">
        <f t="shared" si="10"/>
        <v/>
      </c>
      <c r="E34" s="2"/>
      <c r="F34" s="2"/>
      <c r="G34" s="3"/>
      <c r="H34" s="3"/>
      <c r="I34" s="3"/>
      <c r="J34" s="3"/>
      <c r="K34" s="4"/>
      <c r="L34" s="51"/>
      <c r="M34" s="23" t="str">
        <f t="shared" si="3"/>
        <v/>
      </c>
      <c r="N34" s="3"/>
      <c r="O34" s="22" t="str">
        <f t="shared" si="4"/>
        <v/>
      </c>
      <c r="P34" s="3"/>
      <c r="Q34" s="22" t="str">
        <f t="shared" si="5"/>
        <v/>
      </c>
      <c r="R34" s="22" t="str">
        <f t="shared" si="6"/>
        <v/>
      </c>
      <c r="S34" s="3"/>
      <c r="T34" s="5"/>
      <c r="U34" s="5"/>
      <c r="V34" s="6"/>
      <c r="W34" s="5"/>
      <c r="Y34" s="56">
        <f t="shared" si="11"/>
        <v>0</v>
      </c>
      <c r="Z34" s="56">
        <f t="shared" si="12"/>
        <v>0</v>
      </c>
      <c r="AA34" s="56">
        <f t="shared" si="13"/>
        <v>0</v>
      </c>
      <c r="AB34" s="56">
        <f t="shared" si="14"/>
        <v>0</v>
      </c>
      <c r="AC34" s="56">
        <f t="shared" si="15"/>
        <v>0</v>
      </c>
      <c r="AD34" s="56">
        <f t="shared" si="16"/>
        <v>0</v>
      </c>
      <c r="AE34" s="56">
        <f t="shared" si="17"/>
        <v>0</v>
      </c>
      <c r="AF34" s="56">
        <f t="shared" si="18"/>
        <v>0</v>
      </c>
      <c r="AG34" s="56">
        <f t="shared" si="19"/>
        <v>0</v>
      </c>
      <c r="AH34" s="56">
        <f t="shared" si="20"/>
        <v>0</v>
      </c>
      <c r="AI34" s="61"/>
      <c r="AJ34" s="47"/>
      <c r="AK34" s="47"/>
      <c r="AL34" s="47"/>
      <c r="AM34" s="47"/>
      <c r="AN34" s="47"/>
      <c r="AO34" s="47"/>
      <c r="AP34" s="47"/>
      <c r="AQ34" s="47"/>
      <c r="AR34" s="47"/>
      <c r="AS34" s="47"/>
      <c r="AT34" s="47"/>
      <c r="AU34" s="47"/>
      <c r="AV34" s="47"/>
    </row>
    <row r="35" spans="1:48" ht="19" x14ac:dyDescent="0.3">
      <c r="B35" s="14">
        <v>19</v>
      </c>
      <c r="C35" s="11" t="str">
        <f t="shared" si="9"/>
        <v/>
      </c>
      <c r="D35" s="55" t="str">
        <f t="shared" si="10"/>
        <v/>
      </c>
      <c r="E35" s="2"/>
      <c r="F35" s="2"/>
      <c r="G35" s="3"/>
      <c r="H35" s="3"/>
      <c r="I35" s="3"/>
      <c r="J35" s="3"/>
      <c r="K35" s="4"/>
      <c r="L35" s="51"/>
      <c r="M35" s="23" t="str">
        <f t="shared" si="3"/>
        <v/>
      </c>
      <c r="N35" s="3"/>
      <c r="O35" s="22" t="str">
        <f t="shared" si="4"/>
        <v/>
      </c>
      <c r="P35" s="3"/>
      <c r="Q35" s="22" t="str">
        <f t="shared" si="5"/>
        <v/>
      </c>
      <c r="R35" s="22" t="str">
        <f t="shared" si="6"/>
        <v/>
      </c>
      <c r="S35" s="3"/>
      <c r="T35" s="5"/>
      <c r="U35" s="5"/>
      <c r="V35" s="6"/>
      <c r="W35" s="5"/>
      <c r="Y35" s="56">
        <f t="shared" si="11"/>
        <v>0</v>
      </c>
      <c r="Z35" s="56">
        <f t="shared" si="12"/>
        <v>0</v>
      </c>
      <c r="AA35" s="56">
        <f t="shared" si="13"/>
        <v>0</v>
      </c>
      <c r="AB35" s="56">
        <f t="shared" si="14"/>
        <v>0</v>
      </c>
      <c r="AC35" s="56">
        <f t="shared" si="15"/>
        <v>0</v>
      </c>
      <c r="AD35" s="56">
        <f t="shared" si="16"/>
        <v>0</v>
      </c>
      <c r="AE35" s="56">
        <f t="shared" si="17"/>
        <v>0</v>
      </c>
      <c r="AF35" s="56">
        <f t="shared" si="18"/>
        <v>0</v>
      </c>
      <c r="AG35" s="56">
        <f t="shared" si="19"/>
        <v>0</v>
      </c>
      <c r="AH35" s="56">
        <f t="shared" si="20"/>
        <v>0</v>
      </c>
      <c r="AI35" s="61"/>
      <c r="AJ35" s="47"/>
      <c r="AK35" s="47"/>
      <c r="AL35" s="47"/>
      <c r="AM35" s="47"/>
      <c r="AN35" s="47"/>
      <c r="AO35" s="47"/>
      <c r="AP35" s="47"/>
      <c r="AQ35" s="47"/>
      <c r="AR35" s="47"/>
      <c r="AS35" s="47"/>
      <c r="AT35" s="47"/>
      <c r="AU35" s="47"/>
      <c r="AV35" s="47"/>
    </row>
    <row r="36" spans="1:48" ht="19" x14ac:dyDescent="0.3">
      <c r="B36" s="14">
        <v>20</v>
      </c>
      <c r="C36" s="11" t="str">
        <f t="shared" si="9"/>
        <v/>
      </c>
      <c r="D36" s="55" t="str">
        <f t="shared" si="10"/>
        <v/>
      </c>
      <c r="E36" s="2"/>
      <c r="F36" s="2"/>
      <c r="G36" s="3"/>
      <c r="H36" s="3"/>
      <c r="I36" s="3"/>
      <c r="J36" s="3"/>
      <c r="K36" s="4"/>
      <c r="L36" s="51"/>
      <c r="M36" s="23" t="str">
        <f t="shared" si="3"/>
        <v/>
      </c>
      <c r="N36" s="3"/>
      <c r="O36" s="22" t="str">
        <f t="shared" si="4"/>
        <v/>
      </c>
      <c r="P36" s="3"/>
      <c r="Q36" s="22" t="str">
        <f t="shared" si="5"/>
        <v/>
      </c>
      <c r="R36" s="22" t="str">
        <f t="shared" si="6"/>
        <v/>
      </c>
      <c r="S36" s="3"/>
      <c r="T36" s="5"/>
      <c r="U36" s="5"/>
      <c r="V36" s="6"/>
      <c r="W36" s="5"/>
      <c r="Y36" s="56">
        <f t="shared" si="11"/>
        <v>0</v>
      </c>
      <c r="Z36" s="56">
        <f t="shared" si="12"/>
        <v>0</v>
      </c>
      <c r="AA36" s="56">
        <f t="shared" si="13"/>
        <v>0</v>
      </c>
      <c r="AB36" s="56">
        <f t="shared" si="14"/>
        <v>0</v>
      </c>
      <c r="AC36" s="56">
        <f t="shared" si="15"/>
        <v>0</v>
      </c>
      <c r="AD36" s="56">
        <f t="shared" si="16"/>
        <v>0</v>
      </c>
      <c r="AE36" s="56">
        <f t="shared" si="17"/>
        <v>0</v>
      </c>
      <c r="AF36" s="56">
        <f t="shared" si="18"/>
        <v>0</v>
      </c>
      <c r="AG36" s="56">
        <f t="shared" si="19"/>
        <v>0</v>
      </c>
      <c r="AH36" s="56">
        <f t="shared" si="20"/>
        <v>0</v>
      </c>
      <c r="AI36" s="61"/>
      <c r="AJ36" s="47"/>
      <c r="AK36" s="47"/>
      <c r="AL36" s="47"/>
      <c r="AM36" s="47"/>
      <c r="AN36" s="47"/>
      <c r="AO36" s="47"/>
      <c r="AP36" s="47"/>
      <c r="AQ36" s="47"/>
      <c r="AR36" s="47"/>
      <c r="AS36" s="47"/>
      <c r="AT36" s="47"/>
      <c r="AU36" s="47"/>
      <c r="AV36" s="47"/>
    </row>
    <row r="37" spans="1:48" ht="19" x14ac:dyDescent="0.3">
      <c r="B37" s="14">
        <v>21</v>
      </c>
      <c r="C37" s="11" t="str">
        <f t="shared" si="9"/>
        <v/>
      </c>
      <c r="D37" s="55" t="str">
        <f t="shared" si="10"/>
        <v/>
      </c>
      <c r="E37" s="2"/>
      <c r="F37" s="2"/>
      <c r="G37" s="3"/>
      <c r="H37" s="3"/>
      <c r="I37" s="3"/>
      <c r="J37" s="3"/>
      <c r="K37" s="4"/>
      <c r="L37" s="51"/>
      <c r="M37" s="23" t="str">
        <f t="shared" si="3"/>
        <v/>
      </c>
      <c r="N37" s="3"/>
      <c r="O37" s="22" t="str">
        <f t="shared" si="4"/>
        <v/>
      </c>
      <c r="P37" s="3"/>
      <c r="Q37" s="22" t="str">
        <f t="shared" si="5"/>
        <v/>
      </c>
      <c r="R37" s="22" t="str">
        <f t="shared" si="6"/>
        <v/>
      </c>
      <c r="S37" s="3"/>
      <c r="T37" s="5"/>
      <c r="U37" s="5"/>
      <c r="V37" s="6"/>
      <c r="W37" s="5"/>
      <c r="Y37" s="56">
        <f t="shared" si="11"/>
        <v>0</v>
      </c>
      <c r="Z37" s="56">
        <f t="shared" si="12"/>
        <v>0</v>
      </c>
      <c r="AA37" s="56">
        <f t="shared" si="13"/>
        <v>0</v>
      </c>
      <c r="AB37" s="56">
        <f t="shared" si="14"/>
        <v>0</v>
      </c>
      <c r="AC37" s="56">
        <f t="shared" si="15"/>
        <v>0</v>
      </c>
      <c r="AD37" s="56">
        <f t="shared" si="16"/>
        <v>0</v>
      </c>
      <c r="AE37" s="56">
        <f t="shared" si="17"/>
        <v>0</v>
      </c>
      <c r="AF37" s="56">
        <f t="shared" si="18"/>
        <v>0</v>
      </c>
      <c r="AG37" s="56">
        <f t="shared" si="19"/>
        <v>0</v>
      </c>
      <c r="AH37" s="56">
        <f t="shared" si="20"/>
        <v>0</v>
      </c>
      <c r="AI37" s="61"/>
      <c r="AJ37" s="47"/>
      <c r="AK37" s="47"/>
      <c r="AL37" s="47"/>
      <c r="AM37" s="47"/>
      <c r="AN37" s="47"/>
      <c r="AO37" s="47"/>
      <c r="AP37" s="47"/>
      <c r="AQ37" s="47"/>
      <c r="AR37" s="47"/>
      <c r="AS37" s="47"/>
      <c r="AT37" s="47"/>
      <c r="AU37" s="47"/>
      <c r="AV37" s="47"/>
    </row>
    <row r="38" spans="1:48" ht="19" x14ac:dyDescent="0.3">
      <c r="B38" s="14">
        <v>22</v>
      </c>
      <c r="C38" s="11" t="str">
        <f t="shared" si="9"/>
        <v/>
      </c>
      <c r="D38" s="55" t="str">
        <f t="shared" si="10"/>
        <v/>
      </c>
      <c r="E38" s="2"/>
      <c r="F38" s="2"/>
      <c r="G38" s="3"/>
      <c r="H38" s="3"/>
      <c r="I38" s="3"/>
      <c r="J38" s="3"/>
      <c r="K38" s="4"/>
      <c r="L38" s="51"/>
      <c r="M38" s="23" t="str">
        <f t="shared" si="3"/>
        <v/>
      </c>
      <c r="N38" s="3"/>
      <c r="O38" s="22" t="str">
        <f t="shared" si="4"/>
        <v/>
      </c>
      <c r="P38" s="3"/>
      <c r="Q38" s="22" t="str">
        <f t="shared" si="5"/>
        <v/>
      </c>
      <c r="R38" s="22" t="str">
        <f t="shared" si="6"/>
        <v/>
      </c>
      <c r="S38" s="3"/>
      <c r="T38" s="5"/>
      <c r="U38" s="5"/>
      <c r="V38" s="6"/>
      <c r="W38" s="5"/>
      <c r="Y38" s="56">
        <f t="shared" si="8"/>
        <v>0</v>
      </c>
      <c r="Z38" s="56">
        <f t="shared" si="7"/>
        <v>0</v>
      </c>
      <c r="AA38" s="56">
        <f t="shared" si="7"/>
        <v>0</v>
      </c>
      <c r="AB38" s="56">
        <f t="shared" si="7"/>
        <v>0</v>
      </c>
      <c r="AC38" s="56">
        <f t="shared" si="7"/>
        <v>0</v>
      </c>
      <c r="AD38" s="56">
        <f t="shared" si="7"/>
        <v>0</v>
      </c>
      <c r="AE38" s="56">
        <f t="shared" si="7"/>
        <v>0</v>
      </c>
      <c r="AF38" s="56">
        <f t="shared" si="7"/>
        <v>0</v>
      </c>
      <c r="AG38" s="56">
        <f t="shared" si="7"/>
        <v>0</v>
      </c>
      <c r="AH38" s="56">
        <f t="shared" si="7"/>
        <v>0</v>
      </c>
      <c r="AI38" s="61"/>
      <c r="AJ38" s="47"/>
      <c r="AK38" s="47"/>
      <c r="AL38" s="47"/>
      <c r="AM38" s="47"/>
      <c r="AN38" s="47"/>
      <c r="AO38" s="47"/>
      <c r="AP38" s="47"/>
      <c r="AQ38" s="47"/>
      <c r="AR38" s="47"/>
      <c r="AS38" s="47"/>
      <c r="AT38" s="47"/>
      <c r="AU38" s="47"/>
      <c r="AV38" s="47"/>
    </row>
    <row r="39" spans="1:48" ht="19" x14ac:dyDescent="0.3">
      <c r="B39" s="14">
        <v>23</v>
      </c>
      <c r="C39" s="11" t="str">
        <f t="shared" si="9"/>
        <v/>
      </c>
      <c r="D39" s="55" t="str">
        <f t="shared" si="10"/>
        <v/>
      </c>
      <c r="E39" s="2"/>
      <c r="F39" s="2"/>
      <c r="G39" s="3"/>
      <c r="H39" s="3"/>
      <c r="I39" s="3"/>
      <c r="J39" s="3"/>
      <c r="K39" s="4"/>
      <c r="L39" s="51"/>
      <c r="M39" s="23" t="str">
        <f t="shared" si="3"/>
        <v/>
      </c>
      <c r="N39" s="3"/>
      <c r="O39" s="22" t="str">
        <f t="shared" si="4"/>
        <v/>
      </c>
      <c r="P39" s="3"/>
      <c r="Q39" s="22" t="str">
        <f t="shared" si="5"/>
        <v/>
      </c>
      <c r="R39" s="22" t="str">
        <f t="shared" si="6"/>
        <v/>
      </c>
      <c r="S39" s="3"/>
      <c r="T39" s="5"/>
      <c r="U39" s="5"/>
      <c r="V39" s="6"/>
      <c r="W39" s="5"/>
      <c r="Y39" s="56">
        <f t="shared" si="8"/>
        <v>0</v>
      </c>
      <c r="Z39" s="56">
        <f t="shared" si="8"/>
        <v>0</v>
      </c>
      <c r="AA39" s="56">
        <f t="shared" si="8"/>
        <v>0</v>
      </c>
      <c r="AB39" s="56">
        <f t="shared" si="8"/>
        <v>0</v>
      </c>
      <c r="AC39" s="56">
        <f t="shared" si="8"/>
        <v>0</v>
      </c>
      <c r="AD39" s="56">
        <f t="shared" si="8"/>
        <v>0</v>
      </c>
      <c r="AE39" s="56">
        <f t="shared" si="8"/>
        <v>0</v>
      </c>
      <c r="AF39" s="56">
        <f t="shared" si="8"/>
        <v>0</v>
      </c>
      <c r="AG39" s="56">
        <f t="shared" si="8"/>
        <v>0</v>
      </c>
      <c r="AH39" s="56">
        <f t="shared" si="8"/>
        <v>0</v>
      </c>
      <c r="AI39" s="61"/>
      <c r="AJ39" s="47"/>
      <c r="AK39" s="47"/>
      <c r="AL39" s="47"/>
      <c r="AM39" s="47"/>
      <c r="AN39" s="47"/>
      <c r="AO39" s="47"/>
      <c r="AP39" s="47"/>
      <c r="AQ39" s="47"/>
      <c r="AR39" s="47"/>
      <c r="AS39" s="47"/>
      <c r="AT39" s="47"/>
      <c r="AU39" s="47"/>
      <c r="AV39" s="47"/>
    </row>
    <row r="40" spans="1:48" ht="19" x14ac:dyDescent="0.3">
      <c r="B40" s="14">
        <v>24</v>
      </c>
      <c r="C40" s="11" t="str">
        <f t="shared" si="9"/>
        <v/>
      </c>
      <c r="D40" s="55" t="str">
        <f t="shared" si="10"/>
        <v/>
      </c>
      <c r="E40" s="2"/>
      <c r="F40" s="2"/>
      <c r="G40" s="3"/>
      <c r="H40" s="3"/>
      <c r="I40" s="3"/>
      <c r="J40" s="3"/>
      <c r="K40" s="4"/>
      <c r="L40" s="51"/>
      <c r="M40" s="23" t="str">
        <f t="shared" si="3"/>
        <v/>
      </c>
      <c r="N40" s="3"/>
      <c r="O40" s="22" t="str">
        <f t="shared" si="4"/>
        <v/>
      </c>
      <c r="P40" s="3"/>
      <c r="Q40" s="22" t="str">
        <f t="shared" si="5"/>
        <v/>
      </c>
      <c r="R40" s="22" t="str">
        <f t="shared" si="6"/>
        <v/>
      </c>
      <c r="S40" s="3"/>
      <c r="T40" s="5"/>
      <c r="U40" s="5"/>
      <c r="V40" s="6"/>
      <c r="W40" s="5"/>
      <c r="Y40" s="56">
        <f t="shared" si="8"/>
        <v>0</v>
      </c>
      <c r="Z40" s="56">
        <f t="shared" si="8"/>
        <v>0</v>
      </c>
      <c r="AA40" s="56">
        <f t="shared" si="8"/>
        <v>0</v>
      </c>
      <c r="AB40" s="56">
        <f t="shared" si="8"/>
        <v>0</v>
      </c>
      <c r="AC40" s="56">
        <f t="shared" si="8"/>
        <v>0</v>
      </c>
      <c r="AD40" s="56">
        <f t="shared" si="8"/>
        <v>0</v>
      </c>
      <c r="AE40" s="56">
        <f t="shared" si="8"/>
        <v>0</v>
      </c>
      <c r="AF40" s="56">
        <f t="shared" si="8"/>
        <v>0</v>
      </c>
      <c r="AG40" s="56">
        <f t="shared" si="8"/>
        <v>0</v>
      </c>
      <c r="AH40" s="56">
        <f t="shared" si="8"/>
        <v>0</v>
      </c>
      <c r="AI40" s="61"/>
      <c r="AJ40" s="47"/>
      <c r="AK40" s="47"/>
      <c r="AL40" s="47"/>
      <c r="AM40" s="47"/>
      <c r="AN40" s="47"/>
      <c r="AO40" s="47"/>
      <c r="AP40" s="47"/>
      <c r="AQ40" s="47"/>
      <c r="AR40" s="47"/>
      <c r="AS40" s="47"/>
      <c r="AT40" s="47"/>
      <c r="AU40" s="47"/>
      <c r="AV40" s="47"/>
    </row>
    <row r="41" spans="1:48" ht="19" x14ac:dyDescent="0.3">
      <c r="B41" s="14">
        <v>25</v>
      </c>
      <c r="C41" s="11" t="str">
        <f t="shared" si="9"/>
        <v/>
      </c>
      <c r="D41" s="55" t="str">
        <f t="shared" si="10"/>
        <v/>
      </c>
      <c r="E41" s="2"/>
      <c r="F41" s="2"/>
      <c r="G41" s="3"/>
      <c r="H41" s="3"/>
      <c r="I41" s="3"/>
      <c r="J41" s="3"/>
      <c r="K41" s="4"/>
      <c r="L41" s="51"/>
      <c r="M41" s="23" t="str">
        <f t="shared" si="3"/>
        <v/>
      </c>
      <c r="N41" s="3"/>
      <c r="O41" s="22" t="str">
        <f t="shared" si="4"/>
        <v/>
      </c>
      <c r="P41" s="3"/>
      <c r="Q41" s="22" t="str">
        <f t="shared" si="5"/>
        <v/>
      </c>
      <c r="R41" s="22" t="str">
        <f t="shared" si="6"/>
        <v/>
      </c>
      <c r="S41" s="3"/>
      <c r="T41" s="5"/>
      <c r="U41" s="5"/>
      <c r="V41" s="6"/>
      <c r="W41" s="5"/>
      <c r="Y41" s="56">
        <f t="shared" si="8"/>
        <v>0</v>
      </c>
      <c r="Z41" s="56">
        <f t="shared" si="8"/>
        <v>0</v>
      </c>
      <c r="AA41" s="56">
        <f t="shared" si="8"/>
        <v>0</v>
      </c>
      <c r="AB41" s="56">
        <f t="shared" si="8"/>
        <v>0</v>
      </c>
      <c r="AC41" s="56">
        <f t="shared" si="8"/>
        <v>0</v>
      </c>
      <c r="AD41" s="56">
        <f t="shared" si="8"/>
        <v>0</v>
      </c>
      <c r="AE41" s="56">
        <f t="shared" si="8"/>
        <v>0</v>
      </c>
      <c r="AF41" s="56">
        <f t="shared" si="8"/>
        <v>0</v>
      </c>
      <c r="AG41" s="56">
        <f t="shared" si="8"/>
        <v>0</v>
      </c>
      <c r="AH41" s="56">
        <f t="shared" si="8"/>
        <v>0</v>
      </c>
      <c r="AI41" s="61"/>
      <c r="AJ41" s="47"/>
      <c r="AK41" s="47"/>
      <c r="AL41" s="47"/>
      <c r="AM41" s="47"/>
      <c r="AN41" s="47"/>
      <c r="AO41" s="47"/>
      <c r="AP41" s="47"/>
      <c r="AQ41" s="47"/>
      <c r="AR41" s="47"/>
      <c r="AS41" s="47"/>
      <c r="AT41" s="47"/>
      <c r="AU41" s="47"/>
      <c r="AV41" s="47"/>
    </row>
    <row r="42" spans="1:48" x14ac:dyDescent="0.2">
      <c r="L42" s="19" t="s">
        <v>89</v>
      </c>
      <c r="M42" s="19">
        <f>SUM(M17:M41)</f>
        <v>0</v>
      </c>
      <c r="N42" s="11" t="s">
        <v>172</v>
      </c>
      <c r="O42" s="19">
        <f>SUM(O17:O41)</f>
        <v>0</v>
      </c>
      <c r="P42" s="19" t="s">
        <v>174</v>
      </c>
      <c r="Q42" s="19">
        <f>SUM(Q17:Q41)</f>
        <v>0</v>
      </c>
      <c r="R42" s="19">
        <f>SUM(R17:R41)</f>
        <v>0</v>
      </c>
      <c r="AJ42" s="47"/>
      <c r="AK42" s="47"/>
      <c r="AL42" s="47"/>
      <c r="AM42" s="47"/>
      <c r="AN42" s="47"/>
      <c r="AO42" s="47"/>
      <c r="AP42" s="47"/>
      <c r="AQ42" s="47"/>
      <c r="AR42" s="47"/>
      <c r="AS42" s="47"/>
      <c r="AT42" s="47"/>
      <c r="AU42" s="47"/>
      <c r="AV42" s="47"/>
    </row>
    <row r="43" spans="1:48" x14ac:dyDescent="0.2">
      <c r="M43" s="18"/>
      <c r="AJ43" s="47"/>
      <c r="AK43" s="47"/>
      <c r="AL43" s="47"/>
      <c r="AM43" s="47"/>
      <c r="AN43" s="47"/>
      <c r="AO43" s="47"/>
      <c r="AP43" s="47"/>
      <c r="AQ43" s="47"/>
      <c r="AR43" s="47"/>
      <c r="AS43" s="47"/>
      <c r="AT43" s="47"/>
      <c r="AU43" s="47"/>
      <c r="AV43" s="47"/>
    </row>
    <row r="44" spans="1:48" x14ac:dyDescent="0.2">
      <c r="M44" s="18"/>
      <c r="AJ44" s="47" t="s">
        <v>11</v>
      </c>
      <c r="AK44" s="47"/>
      <c r="AL44" s="47"/>
      <c r="AM44" s="47"/>
      <c r="AN44" s="47"/>
      <c r="AO44" s="47"/>
      <c r="AP44" s="47"/>
      <c r="AQ44" s="47"/>
      <c r="AR44" s="47"/>
      <c r="AS44" s="47"/>
      <c r="AT44" s="47"/>
      <c r="AU44" s="47"/>
      <c r="AV44" s="47"/>
    </row>
    <row r="45" spans="1:48" x14ac:dyDescent="0.2">
      <c r="M45" s="18"/>
      <c r="AJ45" s="48" t="s">
        <v>12</v>
      </c>
      <c r="AK45" s="48" t="s">
        <v>7</v>
      </c>
      <c r="AL45" s="48" t="s">
        <v>13</v>
      </c>
      <c r="AM45" s="48" t="s">
        <v>14</v>
      </c>
      <c r="AN45" s="48" t="s">
        <v>1</v>
      </c>
      <c r="AO45" s="48" t="s">
        <v>5</v>
      </c>
      <c r="AP45" s="48" t="s">
        <v>58</v>
      </c>
      <c r="AQ45" s="48" t="s">
        <v>84</v>
      </c>
      <c r="AR45" s="48" t="s">
        <v>110</v>
      </c>
      <c r="AS45" s="48" t="s">
        <v>87</v>
      </c>
      <c r="AT45" s="48" t="s">
        <v>111</v>
      </c>
      <c r="AU45" s="48" t="s">
        <v>112</v>
      </c>
      <c r="AV45" s="48" t="s">
        <v>113</v>
      </c>
    </row>
    <row r="46" spans="1:48" x14ac:dyDescent="0.2">
      <c r="M46" s="18"/>
      <c r="AJ46" s="47" t="s">
        <v>15</v>
      </c>
      <c r="AK46" s="47" t="s">
        <v>16</v>
      </c>
      <c r="AL46" s="47">
        <v>100</v>
      </c>
      <c r="AM46" s="47" t="s">
        <v>17</v>
      </c>
      <c r="AN46" s="47" t="s">
        <v>18</v>
      </c>
      <c r="AO46" s="47" t="s">
        <v>141</v>
      </c>
      <c r="AP46" s="47" t="s">
        <v>155</v>
      </c>
      <c r="AQ46" s="47">
        <v>2000</v>
      </c>
      <c r="AR46" s="47">
        <v>1</v>
      </c>
      <c r="AS46" s="47">
        <v>1</v>
      </c>
      <c r="AT46" s="47" t="s">
        <v>69</v>
      </c>
      <c r="AU46" s="47" t="s">
        <v>91</v>
      </c>
      <c r="AV46" s="47">
        <v>1500</v>
      </c>
    </row>
    <row r="47" spans="1:48" x14ac:dyDescent="0.2">
      <c r="A47" s="28" t="s">
        <v>2</v>
      </c>
      <c r="B47" s="28" t="s">
        <v>76</v>
      </c>
      <c r="C47" s="29" t="s">
        <v>81</v>
      </c>
      <c r="D47" s="28" t="s">
        <v>82</v>
      </c>
      <c r="E47" s="28" t="s">
        <v>83</v>
      </c>
      <c r="F47" s="28" t="s">
        <v>77</v>
      </c>
      <c r="G47" s="28" t="s">
        <v>78</v>
      </c>
      <c r="H47" s="28" t="s">
        <v>79</v>
      </c>
      <c r="I47" s="28" t="s">
        <v>80</v>
      </c>
      <c r="J47" s="28" t="s">
        <v>114</v>
      </c>
      <c r="K47" s="28"/>
      <c r="L47" s="29"/>
      <c r="M47" s="18"/>
      <c r="AJ47" s="47" t="s">
        <v>19</v>
      </c>
      <c r="AK47" s="47" t="s">
        <v>20</v>
      </c>
      <c r="AL47" s="47">
        <v>200</v>
      </c>
      <c r="AM47" s="47" t="s">
        <v>21</v>
      </c>
      <c r="AN47" s="47" t="s">
        <v>22</v>
      </c>
      <c r="AO47" s="47" t="s">
        <v>143</v>
      </c>
      <c r="AP47" s="47" t="s">
        <v>156</v>
      </c>
      <c r="AQ47" s="47">
        <v>2001</v>
      </c>
      <c r="AR47" s="47">
        <v>2</v>
      </c>
      <c r="AS47" s="47">
        <v>2</v>
      </c>
      <c r="AT47" s="47" t="s">
        <v>68</v>
      </c>
      <c r="AU47" s="47" t="s">
        <v>92</v>
      </c>
      <c r="AV47" s="47">
        <v>1200</v>
      </c>
    </row>
    <row r="48" spans="1:48" x14ac:dyDescent="0.2">
      <c r="A48" s="28">
        <f>K5</f>
        <v>0</v>
      </c>
      <c r="B48" s="28">
        <f>D4</f>
        <v>0</v>
      </c>
      <c r="C48" s="28">
        <f>D10</f>
        <v>0</v>
      </c>
      <c r="D48" s="28">
        <f>D11</f>
        <v>0</v>
      </c>
      <c r="E48" s="28">
        <f>D13</f>
        <v>0</v>
      </c>
      <c r="F48" s="28">
        <f>D6</f>
        <v>0</v>
      </c>
      <c r="G48" s="28">
        <f>D7</f>
        <v>0</v>
      </c>
      <c r="H48" s="28">
        <f>D8</f>
        <v>0</v>
      </c>
      <c r="I48" s="28">
        <f>D9</f>
        <v>0</v>
      </c>
      <c r="J48" s="28">
        <f>R42</f>
        <v>0</v>
      </c>
      <c r="K48" s="28"/>
      <c r="L48" s="29"/>
      <c r="M48" s="18"/>
      <c r="AJ48" s="47"/>
      <c r="AK48" s="47" t="s">
        <v>23</v>
      </c>
      <c r="AL48" s="47">
        <v>400</v>
      </c>
      <c r="AM48" s="47" t="s">
        <v>24</v>
      </c>
      <c r="AN48" s="47" t="s">
        <v>25</v>
      </c>
      <c r="AO48" s="47" t="s">
        <v>144</v>
      </c>
      <c r="AP48" s="47" t="s">
        <v>59</v>
      </c>
      <c r="AQ48" s="47">
        <v>2002</v>
      </c>
      <c r="AR48" s="47">
        <v>3</v>
      </c>
      <c r="AS48" s="47">
        <v>3</v>
      </c>
      <c r="AT48" s="47" t="s">
        <v>67</v>
      </c>
      <c r="AU48" s="47" t="s">
        <v>90</v>
      </c>
      <c r="AV48" s="47">
        <v>1000</v>
      </c>
    </row>
    <row r="49" spans="13:48" x14ac:dyDescent="0.2">
      <c r="M49" s="18"/>
      <c r="AJ49" s="47"/>
      <c r="AK49" s="47" t="s">
        <v>27</v>
      </c>
      <c r="AL49" s="47">
        <v>600</v>
      </c>
      <c r="AM49" s="47" t="s">
        <v>28</v>
      </c>
      <c r="AN49" s="47"/>
      <c r="AO49" s="47" t="s">
        <v>145</v>
      </c>
      <c r="AP49" s="47"/>
      <c r="AQ49" s="47">
        <v>2003</v>
      </c>
      <c r="AR49" s="47">
        <v>4</v>
      </c>
      <c r="AS49" s="47">
        <v>4</v>
      </c>
      <c r="AT49" s="47" t="s">
        <v>66</v>
      </c>
      <c r="AU49" s="47"/>
      <c r="AV49" s="47"/>
    </row>
    <row r="50" spans="13:48" x14ac:dyDescent="0.2">
      <c r="M50" s="18"/>
      <c r="AJ50" s="47"/>
      <c r="AK50" s="47" t="s">
        <v>29</v>
      </c>
      <c r="AL50" s="47">
        <v>800</v>
      </c>
      <c r="AM50" s="47" t="s">
        <v>30</v>
      </c>
      <c r="AN50" s="47"/>
      <c r="AO50" s="47"/>
      <c r="AP50" s="47"/>
      <c r="AQ50" s="47">
        <v>2004</v>
      </c>
      <c r="AR50" s="47">
        <v>5</v>
      </c>
      <c r="AS50" s="47">
        <v>5</v>
      </c>
      <c r="AT50" s="47" t="s">
        <v>70</v>
      </c>
      <c r="AU50" s="47"/>
      <c r="AV50" s="47"/>
    </row>
    <row r="51" spans="13:48" x14ac:dyDescent="0.2">
      <c r="M51" s="18"/>
      <c r="AJ51" s="47"/>
      <c r="AK51" s="47" t="s">
        <v>31</v>
      </c>
      <c r="AL51" s="47">
        <v>1000</v>
      </c>
      <c r="AM51" s="47" t="s">
        <v>32</v>
      </c>
      <c r="AN51" s="47"/>
      <c r="AO51" s="47"/>
      <c r="AP51" s="47"/>
      <c r="AQ51" s="47">
        <v>2005</v>
      </c>
      <c r="AR51" s="47">
        <v>6</v>
      </c>
      <c r="AS51" s="47">
        <v>6</v>
      </c>
      <c r="AT51" s="47" t="s">
        <v>71</v>
      </c>
      <c r="AU51" s="47"/>
      <c r="AV51" s="47"/>
    </row>
    <row r="52" spans="13:48" x14ac:dyDescent="0.2">
      <c r="M52" s="18"/>
      <c r="AJ52" s="47"/>
      <c r="AK52" s="47" t="s">
        <v>175</v>
      </c>
      <c r="AL52" s="47">
        <v>1500</v>
      </c>
      <c r="AM52" s="47" t="s">
        <v>33</v>
      </c>
      <c r="AN52" s="47"/>
      <c r="AO52" s="47"/>
      <c r="AP52" s="47"/>
      <c r="AQ52" s="47">
        <v>2006</v>
      </c>
      <c r="AR52" s="47">
        <v>7</v>
      </c>
      <c r="AS52" s="47">
        <v>7</v>
      </c>
      <c r="AT52" s="47" t="s">
        <v>93</v>
      </c>
      <c r="AU52" s="47"/>
      <c r="AV52" s="47"/>
    </row>
    <row r="53" spans="13:48" x14ac:dyDescent="0.2">
      <c r="M53" s="18"/>
      <c r="AJ53" s="47"/>
      <c r="AK53" s="47"/>
      <c r="AL53" s="47">
        <v>3000</v>
      </c>
      <c r="AM53" s="47" t="s">
        <v>34</v>
      </c>
      <c r="AN53" s="47"/>
      <c r="AO53" s="47"/>
      <c r="AP53" s="47"/>
      <c r="AQ53" s="47">
        <v>2007</v>
      </c>
      <c r="AR53" s="47">
        <v>8</v>
      </c>
      <c r="AS53" s="47">
        <v>8</v>
      </c>
      <c r="AT53" s="47" t="s">
        <v>94</v>
      </c>
      <c r="AU53" s="47"/>
      <c r="AV53" s="47"/>
    </row>
    <row r="54" spans="13:48" x14ac:dyDescent="0.2">
      <c r="M54" s="18"/>
      <c r="AJ54" s="47"/>
      <c r="AK54" s="47"/>
      <c r="AL54" s="47">
        <v>5000</v>
      </c>
      <c r="AM54" s="47" t="s">
        <v>35</v>
      </c>
      <c r="AN54" s="47"/>
      <c r="AO54" s="47"/>
      <c r="AP54" s="47"/>
      <c r="AQ54" s="47">
        <v>2008</v>
      </c>
      <c r="AR54" s="47">
        <v>9</v>
      </c>
      <c r="AS54" s="47">
        <v>9</v>
      </c>
      <c r="AT54" s="47"/>
      <c r="AU54" s="47"/>
      <c r="AV54" s="47"/>
    </row>
    <row r="55" spans="13:48" x14ac:dyDescent="0.2">
      <c r="M55" s="18"/>
      <c r="AJ55" s="47"/>
      <c r="AK55" s="47"/>
      <c r="AL55" s="47">
        <v>10000</v>
      </c>
      <c r="AM55" s="47" t="s">
        <v>37</v>
      </c>
      <c r="AN55" s="47"/>
      <c r="AO55" s="47"/>
      <c r="AP55" s="47"/>
      <c r="AQ55" s="47">
        <v>2009</v>
      </c>
      <c r="AR55" s="47">
        <v>10</v>
      </c>
      <c r="AS55" s="47">
        <v>10</v>
      </c>
      <c r="AT55" s="47"/>
      <c r="AU55" s="47"/>
      <c r="AV55" s="47"/>
    </row>
    <row r="56" spans="13:48" x14ac:dyDescent="0.2">
      <c r="M56" s="18"/>
      <c r="AJ56" s="47"/>
      <c r="AK56" s="47"/>
      <c r="AL56" s="47" t="s">
        <v>36</v>
      </c>
      <c r="AM56" s="47" t="s">
        <v>39</v>
      </c>
      <c r="AN56" s="47"/>
      <c r="AO56" s="47"/>
      <c r="AP56" s="47"/>
      <c r="AQ56" s="47">
        <v>2010</v>
      </c>
      <c r="AR56" s="47">
        <v>11</v>
      </c>
      <c r="AS56" s="47">
        <v>11</v>
      </c>
      <c r="AT56" s="47"/>
      <c r="AU56" s="47"/>
      <c r="AV56" s="47"/>
    </row>
    <row r="57" spans="13:48" x14ac:dyDescent="0.2">
      <c r="M57" s="18"/>
      <c r="AJ57" s="47"/>
      <c r="AK57" s="47"/>
      <c r="AL57" s="47" t="s">
        <v>38</v>
      </c>
      <c r="AM57" s="47" t="s">
        <v>41</v>
      </c>
      <c r="AN57" s="47"/>
      <c r="AO57" s="47"/>
      <c r="AP57" s="47"/>
      <c r="AQ57" s="47">
        <v>2011</v>
      </c>
      <c r="AR57" s="47">
        <v>12</v>
      </c>
      <c r="AS57" s="47">
        <v>12</v>
      </c>
      <c r="AT57" s="47"/>
      <c r="AU57" s="47"/>
      <c r="AV57" s="47"/>
    </row>
    <row r="58" spans="13:48" x14ac:dyDescent="0.2">
      <c r="M58" s="18"/>
      <c r="AJ58" s="47"/>
      <c r="AK58" s="47"/>
      <c r="AL58" s="47" t="s">
        <v>40</v>
      </c>
      <c r="AM58" s="47"/>
      <c r="AN58" s="47"/>
      <c r="AO58" s="47"/>
      <c r="AP58" s="47"/>
      <c r="AQ58" s="47">
        <v>2012</v>
      </c>
      <c r="AR58" s="47"/>
      <c r="AS58" s="47">
        <v>13</v>
      </c>
      <c r="AT58" s="47"/>
      <c r="AU58" s="47"/>
      <c r="AV58" s="47"/>
    </row>
    <row r="59" spans="13:48" x14ac:dyDescent="0.2">
      <c r="M59" s="18"/>
      <c r="AJ59" s="47"/>
      <c r="AK59" s="47"/>
      <c r="AL59" s="47" t="s">
        <v>42</v>
      </c>
      <c r="AM59" s="47"/>
      <c r="AN59" s="47"/>
      <c r="AO59" s="47"/>
      <c r="AP59" s="47"/>
      <c r="AQ59" s="47">
        <v>2013</v>
      </c>
      <c r="AR59" s="47"/>
      <c r="AS59" s="47">
        <v>14</v>
      </c>
      <c r="AT59" s="47"/>
      <c r="AU59" s="47"/>
      <c r="AV59" s="47"/>
    </row>
    <row r="60" spans="13:48" x14ac:dyDescent="0.2">
      <c r="M60" s="18"/>
      <c r="AJ60" s="47"/>
      <c r="AK60" s="47"/>
      <c r="AL60" s="47" t="s">
        <v>43</v>
      </c>
      <c r="AM60" s="47"/>
      <c r="AN60" s="47"/>
      <c r="AO60" s="47"/>
      <c r="AP60" s="47"/>
      <c r="AQ60" s="47">
        <v>2014</v>
      </c>
      <c r="AR60" s="47"/>
      <c r="AS60" s="47">
        <v>15</v>
      </c>
      <c r="AT60" s="47"/>
      <c r="AU60" s="47"/>
      <c r="AV60" s="47"/>
    </row>
    <row r="61" spans="13:48" x14ac:dyDescent="0.2">
      <c r="M61" s="18"/>
      <c r="AJ61" s="47"/>
      <c r="AK61" s="47"/>
      <c r="AL61" s="47" t="s">
        <v>44</v>
      </c>
      <c r="AM61" s="47"/>
      <c r="AN61" s="47"/>
      <c r="AO61" s="47"/>
      <c r="AP61" s="47"/>
      <c r="AQ61" s="47">
        <v>2015</v>
      </c>
      <c r="AR61" s="47"/>
      <c r="AS61" s="47">
        <v>16</v>
      </c>
      <c r="AT61" s="47"/>
      <c r="AU61" s="47"/>
      <c r="AV61" s="47"/>
    </row>
    <row r="62" spans="13:48" x14ac:dyDescent="0.2">
      <c r="M62" s="18"/>
      <c r="AJ62" s="47"/>
      <c r="AK62" s="47"/>
      <c r="AL62" s="47" t="s">
        <v>45</v>
      </c>
      <c r="AM62" s="47"/>
      <c r="AN62" s="47"/>
      <c r="AO62" s="47"/>
      <c r="AP62" s="47"/>
      <c r="AQ62" s="47">
        <v>2016</v>
      </c>
      <c r="AR62" s="47"/>
      <c r="AS62" s="47">
        <v>17</v>
      </c>
      <c r="AT62" s="47"/>
      <c r="AU62" s="47"/>
      <c r="AV62" s="47"/>
    </row>
    <row r="63" spans="13:48" x14ac:dyDescent="0.2">
      <c r="M63" s="18"/>
      <c r="AJ63" s="47"/>
      <c r="AK63" s="47"/>
      <c r="AL63" s="47" t="s">
        <v>46</v>
      </c>
      <c r="AM63" s="47"/>
      <c r="AN63" s="47"/>
      <c r="AO63" s="47"/>
      <c r="AP63" s="47"/>
      <c r="AQ63" s="47">
        <v>2017</v>
      </c>
      <c r="AR63" s="47"/>
      <c r="AS63" s="47">
        <v>18</v>
      </c>
      <c r="AT63" s="47"/>
      <c r="AU63" s="47"/>
      <c r="AV63" s="47"/>
    </row>
    <row r="64" spans="13:48" x14ac:dyDescent="0.2">
      <c r="M64" s="18"/>
      <c r="AJ64" s="47"/>
      <c r="AK64" s="47"/>
      <c r="AL64" s="47" t="s">
        <v>47</v>
      </c>
      <c r="AM64" s="47"/>
      <c r="AN64" s="47"/>
      <c r="AO64" s="47"/>
      <c r="AP64" s="47"/>
      <c r="AQ64" s="47">
        <v>2018</v>
      </c>
      <c r="AR64" s="47"/>
      <c r="AS64" s="47">
        <v>19</v>
      </c>
      <c r="AT64" s="47"/>
      <c r="AU64" s="47"/>
      <c r="AV64" s="47"/>
    </row>
    <row r="65" spans="13:48" x14ac:dyDescent="0.2">
      <c r="M65" s="18"/>
      <c r="AJ65" s="47"/>
      <c r="AK65" s="47"/>
      <c r="AL65" s="47" t="s">
        <v>48</v>
      </c>
      <c r="AM65" s="47"/>
      <c r="AN65" s="47"/>
      <c r="AO65" s="47"/>
      <c r="AP65" s="47"/>
      <c r="AQ65" s="47">
        <v>2019</v>
      </c>
      <c r="AR65" s="47"/>
      <c r="AS65" s="47">
        <v>20</v>
      </c>
      <c r="AT65" s="47"/>
      <c r="AU65" s="47"/>
      <c r="AV65" s="47"/>
    </row>
    <row r="66" spans="13:48" x14ac:dyDescent="0.2">
      <c r="M66" s="18"/>
      <c r="AJ66" s="47"/>
      <c r="AK66" s="47"/>
      <c r="AL66" s="47" t="s">
        <v>49</v>
      </c>
      <c r="AM66" s="47"/>
      <c r="AN66" s="47"/>
      <c r="AO66" s="47"/>
      <c r="AP66" s="47"/>
      <c r="AQ66" s="47">
        <v>2020</v>
      </c>
      <c r="AR66" s="47"/>
      <c r="AS66" s="47">
        <v>21</v>
      </c>
      <c r="AT66" s="47"/>
      <c r="AU66" s="47"/>
      <c r="AV66" s="47"/>
    </row>
    <row r="67" spans="13:48" x14ac:dyDescent="0.2">
      <c r="M67" s="18"/>
      <c r="AJ67" s="47"/>
      <c r="AK67" s="47"/>
      <c r="AL67" s="47" t="s">
        <v>50</v>
      </c>
      <c r="AM67" s="47"/>
      <c r="AN67" s="47"/>
      <c r="AO67" s="47"/>
      <c r="AP67" s="47"/>
      <c r="AQ67" s="47"/>
      <c r="AR67" s="47"/>
      <c r="AS67" s="47">
        <v>22</v>
      </c>
      <c r="AT67" s="47"/>
      <c r="AU67" s="47"/>
      <c r="AV67" s="47"/>
    </row>
    <row r="68" spans="13:48" x14ac:dyDescent="0.2">
      <c r="M68" s="18"/>
      <c r="AJ68" s="47"/>
      <c r="AK68" s="47"/>
      <c r="AL68" s="47" t="s">
        <v>51</v>
      </c>
      <c r="AM68" s="47"/>
      <c r="AN68" s="47"/>
      <c r="AO68" s="47"/>
      <c r="AP68" s="47"/>
      <c r="AQ68" s="47"/>
      <c r="AR68" s="47"/>
      <c r="AS68" s="47">
        <v>23</v>
      </c>
      <c r="AT68" s="47"/>
      <c r="AU68" s="47"/>
      <c r="AV68" s="47"/>
    </row>
    <row r="69" spans="13:48" x14ac:dyDescent="0.2">
      <c r="M69" s="18"/>
      <c r="AJ69" s="47"/>
      <c r="AK69" s="47"/>
      <c r="AL69" s="47" t="s">
        <v>52</v>
      </c>
      <c r="AM69" s="47"/>
      <c r="AN69" s="47"/>
      <c r="AO69" s="47"/>
      <c r="AP69" s="47"/>
      <c r="AQ69" s="47"/>
      <c r="AR69" s="47"/>
      <c r="AS69" s="47">
        <v>24</v>
      </c>
      <c r="AT69" s="47"/>
      <c r="AU69" s="47"/>
      <c r="AV69" s="47"/>
    </row>
    <row r="70" spans="13:48" x14ac:dyDescent="0.2">
      <c r="M70" s="18"/>
      <c r="AJ70" s="47"/>
      <c r="AK70" s="47"/>
      <c r="AL70" s="47" t="s">
        <v>53</v>
      </c>
      <c r="AM70" s="47"/>
      <c r="AN70" s="47"/>
      <c r="AO70" s="47"/>
      <c r="AP70" s="47"/>
      <c r="AQ70" s="47"/>
      <c r="AR70" s="47"/>
      <c r="AS70" s="47">
        <v>25</v>
      </c>
      <c r="AT70" s="47"/>
      <c r="AU70" s="47"/>
      <c r="AV70" s="47"/>
    </row>
    <row r="71" spans="13:48" x14ac:dyDescent="0.2">
      <c r="M71" s="18"/>
      <c r="AJ71" s="47"/>
      <c r="AK71" s="47"/>
      <c r="AL71" s="47" t="s">
        <v>54</v>
      </c>
      <c r="AM71" s="47"/>
      <c r="AN71" s="47"/>
      <c r="AO71" s="47"/>
      <c r="AP71" s="47"/>
      <c r="AQ71" s="47"/>
      <c r="AR71" s="47"/>
      <c r="AS71" s="47">
        <v>26</v>
      </c>
      <c r="AT71" s="47"/>
      <c r="AU71" s="47"/>
      <c r="AV71" s="47"/>
    </row>
    <row r="72" spans="13:48" x14ac:dyDescent="0.2">
      <c r="M72" s="18"/>
      <c r="AJ72" s="47"/>
      <c r="AK72" s="47"/>
      <c r="AL72" s="47" t="s">
        <v>55</v>
      </c>
      <c r="AM72" s="47"/>
      <c r="AN72" s="47"/>
      <c r="AO72" s="47"/>
      <c r="AP72" s="47"/>
      <c r="AQ72" s="47"/>
      <c r="AR72" s="47"/>
      <c r="AS72" s="47">
        <v>27</v>
      </c>
      <c r="AT72" s="47"/>
      <c r="AU72" s="47"/>
      <c r="AV72" s="47"/>
    </row>
    <row r="73" spans="13:48" x14ac:dyDescent="0.2">
      <c r="M73" s="18"/>
      <c r="AJ73" s="47"/>
      <c r="AK73" s="47"/>
      <c r="AL73" s="47" t="s">
        <v>56</v>
      </c>
      <c r="AM73" s="47"/>
      <c r="AN73" s="47"/>
      <c r="AO73" s="47"/>
      <c r="AP73" s="47"/>
      <c r="AQ73" s="47"/>
      <c r="AR73" s="47"/>
      <c r="AS73" s="47">
        <v>28</v>
      </c>
      <c r="AT73" s="47"/>
      <c r="AU73" s="47"/>
      <c r="AV73" s="47"/>
    </row>
    <row r="74" spans="13:48" x14ac:dyDescent="0.2">
      <c r="M74" s="18"/>
      <c r="AJ74" s="47"/>
      <c r="AK74" s="47"/>
      <c r="AL74" s="47" t="s">
        <v>57</v>
      </c>
      <c r="AM74" s="47"/>
      <c r="AN74" s="47"/>
      <c r="AO74" s="47"/>
      <c r="AP74" s="47"/>
      <c r="AQ74" s="47"/>
      <c r="AR74" s="47"/>
      <c r="AS74" s="47">
        <v>29</v>
      </c>
      <c r="AT74" s="47"/>
      <c r="AU74" s="47"/>
      <c r="AV74" s="47"/>
    </row>
    <row r="75" spans="13:48" x14ac:dyDescent="0.2">
      <c r="M75" s="18"/>
      <c r="AJ75" s="47"/>
      <c r="AK75" s="47"/>
      <c r="AL75" t="s">
        <v>133</v>
      </c>
      <c r="AM75" s="47"/>
      <c r="AN75" s="47"/>
      <c r="AO75" s="47"/>
      <c r="AP75" s="47"/>
      <c r="AQ75" s="47"/>
      <c r="AR75" s="47"/>
      <c r="AS75" s="47">
        <v>30</v>
      </c>
      <c r="AT75" s="47"/>
      <c r="AU75" s="47"/>
      <c r="AV75" s="47"/>
    </row>
    <row r="76" spans="13:48" x14ac:dyDescent="0.2">
      <c r="M76" s="18"/>
      <c r="AJ76" s="47"/>
      <c r="AK76" s="47"/>
      <c r="AL76" t="s">
        <v>137</v>
      </c>
      <c r="AM76" s="47"/>
      <c r="AN76" s="47"/>
      <c r="AO76" s="47"/>
      <c r="AP76" s="47"/>
      <c r="AQ76" s="47"/>
      <c r="AR76" s="47"/>
      <c r="AS76" s="47">
        <v>31</v>
      </c>
      <c r="AT76" s="47"/>
      <c r="AU76" s="47"/>
      <c r="AV76" s="47"/>
    </row>
    <row r="77" spans="13:48" x14ac:dyDescent="0.2">
      <c r="M77" s="18"/>
      <c r="AL77" s="47" t="s">
        <v>176</v>
      </c>
    </row>
    <row r="78" spans="13:48" x14ac:dyDescent="0.2">
      <c r="M78" s="18"/>
      <c r="AL78" s="47" t="s">
        <v>177</v>
      </c>
    </row>
    <row r="79" spans="13:48" x14ac:dyDescent="0.2">
      <c r="M79" s="18"/>
      <c r="AL79" s="47" t="s">
        <v>178</v>
      </c>
    </row>
    <row r="80" spans="13:48" x14ac:dyDescent="0.2">
      <c r="M80" s="18"/>
    </row>
    <row r="81" spans="13:13" x14ac:dyDescent="0.2">
      <c r="M81" s="18"/>
    </row>
    <row r="82" spans="13:13" x14ac:dyDescent="0.2">
      <c r="M82" s="18"/>
    </row>
    <row r="83" spans="13:13" x14ac:dyDescent="0.2">
      <c r="M83" s="18"/>
    </row>
    <row r="84" spans="13:13" x14ac:dyDescent="0.2">
      <c r="M84" s="18"/>
    </row>
    <row r="85" spans="13:13" x14ac:dyDescent="0.2">
      <c r="M85" s="18"/>
    </row>
    <row r="86" spans="13:13" x14ac:dyDescent="0.2">
      <c r="M86" s="18"/>
    </row>
    <row r="87" spans="13:13" x14ac:dyDescent="0.2">
      <c r="M87" s="18"/>
    </row>
    <row r="88" spans="13:13" x14ac:dyDescent="0.2">
      <c r="M88" s="18"/>
    </row>
    <row r="89" spans="13:13" x14ac:dyDescent="0.2">
      <c r="M89" s="18"/>
    </row>
    <row r="90" spans="13:13" x14ac:dyDescent="0.2">
      <c r="M90" s="18"/>
    </row>
    <row r="91" spans="13:13" x14ac:dyDescent="0.2">
      <c r="M91" s="18"/>
    </row>
    <row r="92" spans="13:13" x14ac:dyDescent="0.2">
      <c r="M92" s="18"/>
    </row>
    <row r="93" spans="13:13" x14ac:dyDescent="0.2">
      <c r="M93" s="18"/>
    </row>
    <row r="94" spans="13:13" x14ac:dyDescent="0.2">
      <c r="M94" s="18"/>
    </row>
    <row r="95" spans="13:13" x14ac:dyDescent="0.2">
      <c r="M95" s="18"/>
    </row>
    <row r="96" spans="13:13" x14ac:dyDescent="0.2">
      <c r="M96" s="18"/>
    </row>
    <row r="97" spans="13:13" x14ac:dyDescent="0.2">
      <c r="M97" s="18"/>
    </row>
    <row r="98" spans="13:13" x14ac:dyDescent="0.2">
      <c r="M98" s="18"/>
    </row>
    <row r="99" spans="13:13" x14ac:dyDescent="0.2">
      <c r="M99" s="18"/>
    </row>
    <row r="100" spans="13:13" x14ac:dyDescent="0.2">
      <c r="M100" s="18"/>
    </row>
    <row r="101" spans="13:13" x14ac:dyDescent="0.2">
      <c r="M101" s="18"/>
    </row>
    <row r="102" spans="13:13" x14ac:dyDescent="0.2">
      <c r="M102" s="18"/>
    </row>
    <row r="103" spans="13:13" x14ac:dyDescent="0.2">
      <c r="M103" s="18"/>
    </row>
    <row r="104" spans="13:13" x14ac:dyDescent="0.2">
      <c r="M104" s="18"/>
    </row>
    <row r="105" spans="13:13" x14ac:dyDescent="0.2">
      <c r="M105" s="18"/>
    </row>
    <row r="106" spans="13:13" x14ac:dyDescent="0.2">
      <c r="M106" s="18"/>
    </row>
    <row r="107" spans="13:13" x14ac:dyDescent="0.2">
      <c r="M107" s="18"/>
    </row>
    <row r="108" spans="13:13" x14ac:dyDescent="0.2">
      <c r="M108" s="18"/>
    </row>
    <row r="109" spans="13:13" x14ac:dyDescent="0.2">
      <c r="M109" s="18"/>
    </row>
    <row r="110" spans="13:13" x14ac:dyDescent="0.2">
      <c r="M110" s="18"/>
    </row>
    <row r="111" spans="13:13" x14ac:dyDescent="0.2">
      <c r="M111" s="18"/>
    </row>
    <row r="112" spans="13:13" x14ac:dyDescent="0.2">
      <c r="M112" s="18"/>
    </row>
    <row r="113" spans="13:13" x14ac:dyDescent="0.2">
      <c r="M113" s="18"/>
    </row>
    <row r="114" spans="13:13" x14ac:dyDescent="0.2">
      <c r="M114" s="18"/>
    </row>
    <row r="115" spans="13:13" x14ac:dyDescent="0.2">
      <c r="M115" s="18"/>
    </row>
    <row r="116" spans="13:13" x14ac:dyDescent="0.2">
      <c r="M116" s="18"/>
    </row>
    <row r="117" spans="13:13" x14ac:dyDescent="0.2">
      <c r="M117" s="18"/>
    </row>
    <row r="118" spans="13:13" x14ac:dyDescent="0.2">
      <c r="M118" s="18"/>
    </row>
    <row r="119" spans="13:13" x14ac:dyDescent="0.2">
      <c r="M119" s="18"/>
    </row>
    <row r="120" spans="13:13" x14ac:dyDescent="0.2">
      <c r="M120" s="18"/>
    </row>
    <row r="121" spans="13:13" x14ac:dyDescent="0.2">
      <c r="M121" s="18"/>
    </row>
    <row r="122" spans="13:13" x14ac:dyDescent="0.2">
      <c r="M122" s="18"/>
    </row>
    <row r="123" spans="13:13" x14ac:dyDescent="0.2">
      <c r="M123" s="18"/>
    </row>
    <row r="124" spans="13:13" x14ac:dyDescent="0.2">
      <c r="M124" s="18"/>
    </row>
    <row r="125" spans="13:13" x14ac:dyDescent="0.2">
      <c r="M125" s="18"/>
    </row>
    <row r="126" spans="13:13" x14ac:dyDescent="0.2">
      <c r="M126" s="18"/>
    </row>
    <row r="127" spans="13:13" x14ac:dyDescent="0.2">
      <c r="M127" s="18"/>
    </row>
    <row r="128" spans="13:13" x14ac:dyDescent="0.2">
      <c r="M128" s="18"/>
    </row>
    <row r="129" spans="13:13" x14ac:dyDescent="0.2">
      <c r="M129" s="18"/>
    </row>
    <row r="130" spans="13:13" x14ac:dyDescent="0.2">
      <c r="M130" s="18"/>
    </row>
    <row r="131" spans="13:13" x14ac:dyDescent="0.2">
      <c r="M131" s="18"/>
    </row>
    <row r="132" spans="13:13" x14ac:dyDescent="0.2">
      <c r="M132" s="18"/>
    </row>
    <row r="133" spans="13:13" x14ac:dyDescent="0.2">
      <c r="M133" s="18"/>
    </row>
    <row r="134" spans="13:13" x14ac:dyDescent="0.2">
      <c r="M134" s="18"/>
    </row>
    <row r="135" spans="13:13" x14ac:dyDescent="0.2">
      <c r="M135" s="18"/>
    </row>
    <row r="136" spans="13:13" x14ac:dyDescent="0.2">
      <c r="M136" s="18"/>
    </row>
    <row r="137" spans="13:13" x14ac:dyDescent="0.2">
      <c r="M137" s="18"/>
    </row>
    <row r="138" spans="13:13" x14ac:dyDescent="0.2">
      <c r="M138" s="18"/>
    </row>
    <row r="139" spans="13:13" x14ac:dyDescent="0.2">
      <c r="M139" s="18"/>
    </row>
    <row r="140" spans="13:13" x14ac:dyDescent="0.2">
      <c r="M140" s="18"/>
    </row>
    <row r="141" spans="13:13" x14ac:dyDescent="0.2">
      <c r="M141" s="18"/>
    </row>
    <row r="142" spans="13:13" x14ac:dyDescent="0.2">
      <c r="M142" s="18"/>
    </row>
    <row r="143" spans="13:13" x14ac:dyDescent="0.2">
      <c r="M143" s="18"/>
    </row>
    <row r="144" spans="13:13" x14ac:dyDescent="0.2">
      <c r="M144" s="18"/>
    </row>
    <row r="145" spans="13:13" x14ac:dyDescent="0.2">
      <c r="M145" s="18"/>
    </row>
    <row r="146" spans="13:13" x14ac:dyDescent="0.2">
      <c r="M146" s="18"/>
    </row>
    <row r="147" spans="13:13" x14ac:dyDescent="0.2">
      <c r="M147" s="18"/>
    </row>
    <row r="148" spans="13:13" x14ac:dyDescent="0.2">
      <c r="M148" s="18"/>
    </row>
    <row r="149" spans="13:13" x14ac:dyDescent="0.2">
      <c r="M149" s="18"/>
    </row>
    <row r="150" spans="13:13" x14ac:dyDescent="0.2">
      <c r="M150" s="18"/>
    </row>
    <row r="151" spans="13:13" x14ac:dyDescent="0.2">
      <c r="M151" s="18"/>
    </row>
    <row r="152" spans="13:13" x14ac:dyDescent="0.2">
      <c r="M152" s="18"/>
    </row>
    <row r="153" spans="13:13" x14ac:dyDescent="0.2">
      <c r="M153" s="18"/>
    </row>
    <row r="154" spans="13:13" x14ac:dyDescent="0.2">
      <c r="M154" s="18"/>
    </row>
    <row r="155" spans="13:13" x14ac:dyDescent="0.2">
      <c r="M155" s="18"/>
    </row>
    <row r="156" spans="13:13" x14ac:dyDescent="0.2">
      <c r="M156" s="18"/>
    </row>
    <row r="157" spans="13:13" x14ac:dyDescent="0.2">
      <c r="M157" s="18"/>
    </row>
    <row r="158" spans="13:13" x14ac:dyDescent="0.2">
      <c r="M158" s="18"/>
    </row>
    <row r="159" spans="13:13" x14ac:dyDescent="0.2">
      <c r="M159" s="18"/>
    </row>
    <row r="160" spans="13:13" x14ac:dyDescent="0.2">
      <c r="M160" s="18"/>
    </row>
    <row r="161" spans="13:13" x14ac:dyDescent="0.2">
      <c r="M161" s="18"/>
    </row>
    <row r="162" spans="13:13" x14ac:dyDescent="0.2">
      <c r="M162" s="18"/>
    </row>
    <row r="163" spans="13:13" x14ac:dyDescent="0.2">
      <c r="M163" s="18"/>
    </row>
    <row r="164" spans="13:13" x14ac:dyDescent="0.2">
      <c r="M164" s="18"/>
    </row>
    <row r="165" spans="13:13" x14ac:dyDescent="0.2">
      <c r="M165" s="18"/>
    </row>
    <row r="166" spans="13:13" x14ac:dyDescent="0.2">
      <c r="M166" s="18"/>
    </row>
    <row r="167" spans="13:13" x14ac:dyDescent="0.2">
      <c r="M167" s="18"/>
    </row>
    <row r="168" spans="13:13" x14ac:dyDescent="0.2">
      <c r="M168" s="18"/>
    </row>
    <row r="169" spans="13:13" x14ac:dyDescent="0.2">
      <c r="M169" s="18"/>
    </row>
    <row r="170" spans="13:13" x14ac:dyDescent="0.2">
      <c r="M170" s="18"/>
    </row>
    <row r="171" spans="13:13" x14ac:dyDescent="0.2">
      <c r="M171" s="18"/>
    </row>
    <row r="172" spans="13:13" x14ac:dyDescent="0.2">
      <c r="M172" s="18"/>
    </row>
    <row r="173" spans="13:13" x14ac:dyDescent="0.2">
      <c r="M173" s="18"/>
    </row>
    <row r="174" spans="13:13" x14ac:dyDescent="0.2">
      <c r="M174" s="18"/>
    </row>
    <row r="175" spans="13:13" x14ac:dyDescent="0.2">
      <c r="M175" s="18"/>
    </row>
    <row r="176" spans="13:13" x14ac:dyDescent="0.2">
      <c r="M176" s="18"/>
    </row>
    <row r="177" spans="13:13" x14ac:dyDescent="0.2">
      <c r="M177" s="18"/>
    </row>
    <row r="178" spans="13:13" x14ac:dyDescent="0.2">
      <c r="M178" s="18"/>
    </row>
    <row r="179" spans="13:13" x14ac:dyDescent="0.2">
      <c r="M179" s="18"/>
    </row>
    <row r="180" spans="13:13" x14ac:dyDescent="0.2">
      <c r="M180" s="18"/>
    </row>
    <row r="181" spans="13:13" x14ac:dyDescent="0.2">
      <c r="M181" s="18"/>
    </row>
    <row r="182" spans="13:13" x14ac:dyDescent="0.2">
      <c r="M182" s="18"/>
    </row>
    <row r="183" spans="13:13" x14ac:dyDescent="0.2">
      <c r="M183" s="18"/>
    </row>
    <row r="184" spans="13:13" x14ac:dyDescent="0.2">
      <c r="M184" s="18"/>
    </row>
    <row r="185" spans="13:13" x14ac:dyDescent="0.2">
      <c r="M185" s="18"/>
    </row>
    <row r="186" spans="13:13" x14ac:dyDescent="0.2">
      <c r="M186" s="18"/>
    </row>
  </sheetData>
  <sheetProtection algorithmName="SHA-512" hashValue="8VM8OEcUGoQhQIdx7NH3TFQJ31sblb+2VxoAXeGtVQVe50Uy6/MVri1WweCpXusWcexm90Dh8H2YEM1TINPCSA==" saltValue="v2QiCQlAIzKPk8aniYqRWA==" spinCount="100000" sheet="1" objects="1" scenarios="1"/>
  <mergeCells count="22">
    <mergeCell ref="B4:C5"/>
    <mergeCell ref="D4:J5"/>
    <mergeCell ref="K5:K7"/>
    <mergeCell ref="D7:J7"/>
    <mergeCell ref="B7:C7"/>
    <mergeCell ref="D6:J6"/>
    <mergeCell ref="B6:C6"/>
    <mergeCell ref="B13:C13"/>
    <mergeCell ref="D13:J13"/>
    <mergeCell ref="N15:O15"/>
    <mergeCell ref="S15:U15"/>
    <mergeCell ref="B8:C8"/>
    <mergeCell ref="D8:J8"/>
    <mergeCell ref="B9:C9"/>
    <mergeCell ref="D9:J9"/>
    <mergeCell ref="B10:C10"/>
    <mergeCell ref="D10:J10"/>
    <mergeCell ref="B11:C11"/>
    <mergeCell ref="D11:J11"/>
    <mergeCell ref="B12:C12"/>
    <mergeCell ref="D12:J12"/>
    <mergeCell ref="P15:Q15"/>
  </mergeCells>
  <phoneticPr fontId="2"/>
  <dataValidations count="12">
    <dataValidation imeMode="on" allowBlank="1" showInputMessage="1" showErrorMessage="1" sqref="D10 E17:F41 D4:D6 E4:J5 D18:D41" xr:uid="{BC580929-5478-4233-8998-2C28139EF18E}"/>
    <dataValidation type="list" allowBlank="1" showInputMessage="1" showErrorMessage="1" sqref="L17:L41" xr:uid="{80DF52CB-0876-4C66-9DAF-52B7198E0AB6}">
      <formula1>$AP$46:$AP$47</formula1>
    </dataValidation>
    <dataValidation type="list" allowBlank="1" showInputMessage="1" showErrorMessage="1" sqref="U17:U41" xr:uid="{84F37A8A-08B7-4D0A-B6FE-363CBCA0554C}">
      <formula1>$AS$46:$AS$76</formula1>
    </dataValidation>
    <dataValidation type="list" allowBlank="1" showInputMessage="1" showErrorMessage="1" sqref="G17:G41" xr:uid="{6EC09CF2-F7CE-4BCD-9073-097391D85BA3}">
      <formula1>$AJ$46:$AJ$47</formula1>
    </dataValidation>
    <dataValidation type="list" allowBlank="1" showInputMessage="1" showErrorMessage="1" sqref="H17:H41" xr:uid="{381A8E45-8811-46B1-AE20-208B6F16A384}">
      <formula1>$AM$46:$AM$57</formula1>
    </dataValidation>
    <dataValidation type="list" allowBlank="1" showInputMessage="1" showErrorMessage="1" sqref="I17:I41" xr:uid="{B7EC19F2-9D7C-47E5-AE12-30479566AD53}">
      <formula1>$AO$46:$AO$49</formula1>
    </dataValidation>
    <dataValidation type="list" allowBlank="1" showInputMessage="1" showErrorMessage="1" sqref="J17:J41" xr:uid="{BC5BE0EB-D2E4-4C84-9254-658599A6D32A}">
      <formula1>$AK$46:$AK$52</formula1>
    </dataValidation>
    <dataValidation type="list" allowBlank="1" showInputMessage="1" showErrorMessage="1" sqref="K5:K7" xr:uid="{B78C9F8C-C32E-45D4-A0AD-502EF9A9BC55}">
      <formula1>$AN$46:$AN$50</formula1>
    </dataValidation>
    <dataValidation type="list" allowBlank="1" showInputMessage="1" showErrorMessage="1" sqref="S17:S41" xr:uid="{A768CC50-BA60-459D-BC73-AF1FED11766F}">
      <formula1>$AQ$46:$AQ$66</formula1>
    </dataValidation>
    <dataValidation type="list" allowBlank="1" showInputMessage="1" showErrorMessage="1" sqref="T17:T41" xr:uid="{38B01BCA-6D9C-491C-96BE-1A366E557852}">
      <formula1>$AR$46:$AR$57</formula1>
    </dataValidation>
    <dataValidation type="list" allowBlank="1" showInputMessage="1" showErrorMessage="1" sqref="N17:N41 P17:P41" xr:uid="{A5B53A44-3EA5-4D2F-A5C0-6691D07757C6}">
      <formula1>$AT$46:$AT$53</formula1>
    </dataValidation>
    <dataValidation type="list" allowBlank="1" showInputMessage="1" showErrorMessage="1" sqref="K17:K41" xr:uid="{2AC77402-B1B6-4B05-8EEF-FE40EDBC1066}">
      <formula1>$AL$46:$AL$80</formula1>
    </dataValidation>
  </dataValidations>
  <pageMargins left="0.7" right="0.7" top="0.75" bottom="0.75" header="0.3" footer="0.3"/>
  <pageSetup paperSize="9" scale="53"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B0A37-C0C7-4A9A-8375-3DCA0CA26D01}">
  <dimension ref="A1:AV181"/>
  <sheetViews>
    <sheetView topLeftCell="A5" zoomScale="66" zoomScaleNormal="100" workbookViewId="0">
      <selection activeCell="AC1" sqref="AC1:AR1048576"/>
    </sheetView>
  </sheetViews>
  <sheetFormatPr defaultColWidth="12.83203125" defaultRowHeight="14" x14ac:dyDescent="0.2"/>
  <cols>
    <col min="1" max="1" width="2" customWidth="1"/>
    <col min="2" max="2" width="3.5" bestFit="1" customWidth="1"/>
    <col min="3" max="3" width="12.6640625" customWidth="1"/>
    <col min="4" max="4" width="19" customWidth="1"/>
    <col min="5" max="6" width="15.6640625" customWidth="1"/>
    <col min="7" max="10" width="4.1640625" customWidth="1"/>
    <col min="11" max="11" width="10.1640625" bestFit="1" customWidth="1"/>
    <col min="12" max="12" width="7.6640625" style="49" bestFit="1" customWidth="1"/>
    <col min="13" max="13" width="9.6640625" customWidth="1"/>
    <col min="14" max="14" width="7.33203125" style="18" bestFit="1" customWidth="1"/>
    <col min="15" max="18" width="7.83203125" customWidth="1"/>
    <col min="19" max="19" width="5.25" bestFit="1" customWidth="1"/>
    <col min="20" max="20" width="3.5" bestFit="1" customWidth="1"/>
    <col min="21" max="21" width="3.25" bestFit="1" customWidth="1"/>
    <col min="22" max="22" width="13.4140625" bestFit="1" customWidth="1"/>
    <col min="23" max="23" width="32.83203125" bestFit="1" customWidth="1"/>
    <col min="24" max="26" width="4.1640625" customWidth="1"/>
    <col min="27" max="27" width="5.5" customWidth="1"/>
    <col min="29" max="29" width="3.5" hidden="1" customWidth="1"/>
    <col min="30" max="42" width="7.83203125" hidden="1" customWidth="1"/>
    <col min="43" max="44" width="12.83203125" hidden="1" customWidth="1"/>
    <col min="45" max="48" width="12.83203125" customWidth="1"/>
  </cols>
  <sheetData>
    <row r="1" spans="2:44" ht="25.75" customHeight="1" x14ac:dyDescent="0.3">
      <c r="B1" s="7" t="s">
        <v>164</v>
      </c>
      <c r="AC1" s="47"/>
      <c r="AD1" s="47"/>
      <c r="AE1" s="47"/>
      <c r="AF1" s="47"/>
      <c r="AG1" s="47"/>
      <c r="AH1" s="47"/>
      <c r="AI1" s="47"/>
      <c r="AJ1" s="47"/>
      <c r="AK1" s="47"/>
      <c r="AL1" s="47"/>
      <c r="AM1" s="47"/>
      <c r="AN1" s="47"/>
      <c r="AO1" s="47"/>
      <c r="AP1" s="47"/>
      <c r="AQ1" s="47"/>
      <c r="AR1" s="47"/>
    </row>
    <row r="2" spans="2:44" ht="25.75" customHeight="1" x14ac:dyDescent="0.3">
      <c r="B2" s="7"/>
      <c r="C2" s="44" t="s">
        <v>109</v>
      </c>
      <c r="AC2" s="47"/>
      <c r="AD2" s="47"/>
      <c r="AE2" s="47"/>
      <c r="AF2" s="47"/>
      <c r="AG2" s="47"/>
      <c r="AH2" s="47"/>
      <c r="AI2" s="47"/>
      <c r="AJ2" s="47"/>
      <c r="AK2" s="47"/>
      <c r="AL2" s="47"/>
      <c r="AM2" s="47"/>
      <c r="AN2" s="47"/>
      <c r="AO2" s="47"/>
      <c r="AP2" s="47"/>
      <c r="AQ2" s="47"/>
      <c r="AR2" s="47"/>
    </row>
    <row r="3" spans="2:44" ht="8" customHeight="1" x14ac:dyDescent="0.2">
      <c r="AC3" s="47"/>
      <c r="AD3" s="47"/>
      <c r="AE3" s="47"/>
      <c r="AF3" s="47"/>
      <c r="AG3" s="47"/>
      <c r="AH3" s="47"/>
      <c r="AI3" s="47"/>
      <c r="AJ3" s="47"/>
      <c r="AK3" s="47"/>
      <c r="AL3" s="47"/>
      <c r="AM3" s="47"/>
      <c r="AN3" s="47"/>
      <c r="AO3" s="47"/>
      <c r="AP3" s="47"/>
      <c r="AQ3" s="47"/>
      <c r="AR3" s="47"/>
    </row>
    <row r="4" spans="2:44" ht="14.25" customHeight="1" x14ac:dyDescent="0.2">
      <c r="B4" s="70" t="s">
        <v>0</v>
      </c>
      <c r="C4" s="70"/>
      <c r="D4" s="73" t="s">
        <v>147</v>
      </c>
      <c r="E4" s="73"/>
      <c r="F4" s="73"/>
      <c r="G4" s="73"/>
      <c r="H4" s="73"/>
      <c r="I4" s="73"/>
      <c r="J4" s="73"/>
      <c r="K4" s="8" t="s">
        <v>2</v>
      </c>
      <c r="AC4" s="47"/>
      <c r="AD4" s="47"/>
      <c r="AE4" s="47"/>
      <c r="AF4" s="47"/>
      <c r="AG4" s="47"/>
      <c r="AH4" s="47"/>
      <c r="AI4" s="47"/>
      <c r="AJ4" s="47"/>
      <c r="AK4" s="47"/>
      <c r="AL4" s="47"/>
      <c r="AM4" s="47"/>
      <c r="AN4" s="47"/>
      <c r="AO4" s="47"/>
      <c r="AP4" s="47"/>
      <c r="AQ4" s="47"/>
      <c r="AR4" s="47"/>
    </row>
    <row r="5" spans="2:44" ht="14.25" customHeight="1" x14ac:dyDescent="0.2">
      <c r="B5" s="70"/>
      <c r="C5" s="70"/>
      <c r="D5" s="73"/>
      <c r="E5" s="73"/>
      <c r="F5" s="73"/>
      <c r="G5" s="73"/>
      <c r="H5" s="73"/>
      <c r="I5" s="73"/>
      <c r="J5" s="73"/>
      <c r="K5" s="78" t="s">
        <v>25</v>
      </c>
      <c r="T5" s="9"/>
      <c r="U5" s="17"/>
      <c r="AC5" s="47"/>
      <c r="AD5" s="47"/>
      <c r="AE5" s="47"/>
      <c r="AF5" s="47"/>
      <c r="AG5" s="47"/>
      <c r="AH5" s="47"/>
      <c r="AI5" s="47"/>
      <c r="AJ5" s="47"/>
      <c r="AK5" s="47"/>
      <c r="AL5" s="47"/>
      <c r="AM5" s="47"/>
      <c r="AN5" s="47"/>
      <c r="AO5" s="47"/>
      <c r="AP5" s="47"/>
      <c r="AQ5" s="47"/>
      <c r="AR5" s="47"/>
    </row>
    <row r="6" spans="2:44" ht="19" x14ac:dyDescent="0.2">
      <c r="B6" s="82" t="s">
        <v>100</v>
      </c>
      <c r="C6" s="82"/>
      <c r="D6" s="79" t="s">
        <v>148</v>
      </c>
      <c r="E6" s="80"/>
      <c r="F6" s="80"/>
      <c r="G6" s="80"/>
      <c r="H6" s="80"/>
      <c r="I6" s="80"/>
      <c r="J6" s="81"/>
      <c r="K6" s="78"/>
      <c r="T6" s="9"/>
      <c r="U6" s="17"/>
      <c r="AC6" s="47"/>
      <c r="AD6" s="47"/>
      <c r="AE6" s="47"/>
      <c r="AF6" s="47"/>
      <c r="AG6" s="47"/>
      <c r="AH6" s="47"/>
      <c r="AI6" s="47"/>
      <c r="AJ6" s="47"/>
      <c r="AK6" s="47"/>
      <c r="AL6" s="47"/>
      <c r="AM6" s="47"/>
      <c r="AN6" s="47"/>
      <c r="AO6" s="47"/>
      <c r="AP6" s="47"/>
      <c r="AQ6" s="47"/>
      <c r="AR6" s="47"/>
    </row>
    <row r="7" spans="2:44" ht="28.5" customHeight="1" x14ac:dyDescent="0.2">
      <c r="B7" s="70" t="s">
        <v>78</v>
      </c>
      <c r="C7" s="70"/>
      <c r="D7" s="75" t="s">
        <v>149</v>
      </c>
      <c r="E7" s="76"/>
      <c r="F7" s="76"/>
      <c r="G7" s="76"/>
      <c r="H7" s="76"/>
      <c r="I7" s="76"/>
      <c r="J7" s="77"/>
      <c r="K7" s="78"/>
      <c r="AC7" s="47"/>
      <c r="AD7" s="47"/>
      <c r="AE7" s="47"/>
      <c r="AF7" s="47"/>
      <c r="AG7" s="47"/>
      <c r="AH7" s="47"/>
      <c r="AI7" s="47"/>
      <c r="AJ7" s="47"/>
      <c r="AK7" s="47"/>
      <c r="AL7" s="47"/>
      <c r="AM7" s="47"/>
      <c r="AN7" s="47"/>
      <c r="AO7" s="47"/>
      <c r="AP7" s="47"/>
      <c r="AQ7" s="47"/>
      <c r="AR7" s="47"/>
    </row>
    <row r="8" spans="2:44" ht="28.5" customHeight="1" x14ac:dyDescent="0.2">
      <c r="B8" s="70" t="s">
        <v>65</v>
      </c>
      <c r="C8" s="70"/>
      <c r="D8" s="71" t="s">
        <v>150</v>
      </c>
      <c r="E8" s="71"/>
      <c r="F8" s="71"/>
      <c r="G8" s="71"/>
      <c r="H8" s="71"/>
      <c r="I8" s="71"/>
      <c r="J8" s="71"/>
      <c r="K8" s="45" t="s">
        <v>118</v>
      </c>
      <c r="AC8" s="47"/>
      <c r="AD8" s="47"/>
      <c r="AE8" s="47"/>
      <c r="AF8" s="47"/>
      <c r="AG8" s="47"/>
      <c r="AH8" s="47"/>
      <c r="AI8" s="47"/>
      <c r="AJ8" s="47"/>
      <c r="AK8" s="47"/>
      <c r="AL8" s="47"/>
      <c r="AM8" s="47"/>
      <c r="AN8" s="47"/>
      <c r="AO8" s="47"/>
      <c r="AP8" s="47"/>
      <c r="AQ8" s="47"/>
      <c r="AR8" s="47"/>
    </row>
    <row r="9" spans="2:44" ht="28.5" customHeight="1" x14ac:dyDescent="0.2">
      <c r="B9" s="70" t="s">
        <v>72</v>
      </c>
      <c r="C9" s="70"/>
      <c r="D9" s="71" t="s">
        <v>151</v>
      </c>
      <c r="E9" s="71"/>
      <c r="F9" s="71"/>
      <c r="G9" s="71"/>
      <c r="H9" s="71"/>
      <c r="I9" s="71"/>
      <c r="J9" s="71"/>
      <c r="K9" s="46">
        <f>SUM(M37,O37,Q37)</f>
        <v>13500</v>
      </c>
      <c r="T9" s="10"/>
      <c r="AC9" s="47"/>
      <c r="AD9" s="47"/>
      <c r="AE9" s="47"/>
      <c r="AF9" s="47"/>
      <c r="AG9" s="47"/>
      <c r="AH9" s="47"/>
      <c r="AI9" s="47"/>
      <c r="AJ9" s="47"/>
      <c r="AK9" s="47"/>
      <c r="AL9" s="47"/>
      <c r="AM9" s="47"/>
      <c r="AN9" s="47"/>
      <c r="AO9" s="47"/>
      <c r="AP9" s="47"/>
      <c r="AQ9" s="47"/>
      <c r="AR9" s="47"/>
    </row>
    <row r="10" spans="2:44" ht="18" customHeight="1" x14ac:dyDescent="0.2">
      <c r="B10" s="72" t="s">
        <v>98</v>
      </c>
      <c r="C10" s="72"/>
      <c r="D10" s="73" t="s">
        <v>75</v>
      </c>
      <c r="E10" s="73"/>
      <c r="F10" s="73"/>
      <c r="G10" s="73"/>
      <c r="H10" s="73"/>
      <c r="I10" s="73"/>
      <c r="J10" s="73"/>
      <c r="AC10" s="47"/>
      <c r="AD10" s="47"/>
      <c r="AE10" s="47"/>
      <c r="AF10" s="47"/>
      <c r="AG10" s="47"/>
      <c r="AH10" s="47"/>
      <c r="AI10" s="47"/>
      <c r="AJ10" s="47"/>
      <c r="AK10" s="47"/>
      <c r="AL10" s="47"/>
      <c r="AM10" s="47"/>
      <c r="AN10" s="47"/>
      <c r="AO10" s="47"/>
      <c r="AP10" s="47"/>
      <c r="AQ10" s="47"/>
      <c r="AR10" s="47"/>
    </row>
    <row r="11" spans="2:44" ht="18" customHeight="1" x14ac:dyDescent="0.2">
      <c r="B11" s="65" t="s">
        <v>62</v>
      </c>
      <c r="C11" s="65"/>
      <c r="D11" s="74" t="s">
        <v>129</v>
      </c>
      <c r="E11" s="74"/>
      <c r="F11" s="74"/>
      <c r="G11" s="74"/>
      <c r="H11" s="74"/>
      <c r="I11" s="74"/>
      <c r="J11" s="74"/>
      <c r="K11" s="25"/>
      <c r="T11" s="12"/>
      <c r="U11" s="18"/>
      <c r="V11" s="18"/>
      <c r="AC11" s="47"/>
      <c r="AD11" s="47"/>
      <c r="AE11" s="47"/>
      <c r="AF11" s="47"/>
      <c r="AG11" s="47"/>
      <c r="AH11" s="47"/>
      <c r="AI11" s="47"/>
      <c r="AJ11" s="47"/>
      <c r="AK11" s="47"/>
      <c r="AL11" s="47"/>
      <c r="AM11" s="47"/>
      <c r="AN11" s="47"/>
      <c r="AO11" s="47"/>
      <c r="AP11" s="47"/>
      <c r="AQ11" s="47"/>
      <c r="AR11" s="47"/>
    </row>
    <row r="12" spans="2:44" ht="27.5" customHeight="1" x14ac:dyDescent="0.2">
      <c r="B12" s="64" t="s">
        <v>130</v>
      </c>
      <c r="C12" s="65"/>
      <c r="D12" s="75" t="s">
        <v>161</v>
      </c>
      <c r="E12" s="76"/>
      <c r="F12" s="76"/>
      <c r="G12" s="76"/>
      <c r="H12" s="76"/>
      <c r="I12" s="76"/>
      <c r="J12" s="77"/>
      <c r="K12" s="26"/>
      <c r="L12" s="50"/>
      <c r="M12" s="24"/>
      <c r="N12" s="52"/>
      <c r="O12" s="24"/>
      <c r="P12" s="24"/>
      <c r="Q12" s="24"/>
      <c r="R12" s="24"/>
      <c r="S12" s="24"/>
      <c r="T12" s="24"/>
      <c r="U12" s="24"/>
      <c r="V12" s="24"/>
      <c r="AC12" s="47"/>
      <c r="AD12" s="47"/>
      <c r="AE12" s="47"/>
      <c r="AF12" s="47"/>
      <c r="AG12" s="47"/>
      <c r="AH12" s="47"/>
      <c r="AI12" s="47"/>
      <c r="AJ12" s="47"/>
      <c r="AK12" s="47"/>
      <c r="AL12" s="47"/>
      <c r="AM12" s="47"/>
      <c r="AN12" s="47"/>
      <c r="AO12" s="47"/>
      <c r="AP12" s="47"/>
      <c r="AQ12" s="47"/>
      <c r="AR12" s="47"/>
    </row>
    <row r="13" spans="2:44" ht="31.75" customHeight="1" x14ac:dyDescent="0.2">
      <c r="B13" s="64" t="s">
        <v>152</v>
      </c>
      <c r="C13" s="65"/>
      <c r="D13" s="66" t="s">
        <v>88</v>
      </c>
      <c r="E13" s="66"/>
      <c r="F13" s="66"/>
      <c r="G13" s="66"/>
      <c r="H13" s="66"/>
      <c r="I13" s="66"/>
      <c r="J13" s="66"/>
      <c r="T13" s="12"/>
      <c r="U13" s="18"/>
      <c r="V13" s="18"/>
      <c r="AC13" s="47"/>
      <c r="AD13" s="47"/>
      <c r="AE13" s="47"/>
      <c r="AF13" s="47"/>
      <c r="AG13" s="47"/>
      <c r="AH13" s="47"/>
      <c r="AI13" s="47"/>
      <c r="AJ13" s="47"/>
      <c r="AK13" s="47"/>
      <c r="AL13" s="47"/>
      <c r="AM13" s="47"/>
      <c r="AN13" s="47"/>
      <c r="AO13" s="47"/>
      <c r="AP13" s="47"/>
      <c r="AQ13" s="47"/>
      <c r="AR13" s="47"/>
    </row>
    <row r="14" spans="2:44" ht="18" customHeight="1" x14ac:dyDescent="0.2">
      <c r="T14" s="12"/>
      <c r="U14" s="18"/>
      <c r="V14" s="18"/>
      <c r="AC14" s="47"/>
      <c r="AD14" s="47"/>
      <c r="AE14" s="47"/>
      <c r="AF14" s="47"/>
      <c r="AG14" s="47"/>
      <c r="AH14" s="47"/>
      <c r="AI14" s="47"/>
      <c r="AJ14" s="47"/>
      <c r="AK14" s="47"/>
      <c r="AL14" s="47"/>
      <c r="AM14" s="47"/>
      <c r="AN14" s="47"/>
      <c r="AO14" s="47"/>
      <c r="AP14" s="47"/>
      <c r="AQ14" s="47"/>
      <c r="AR14" s="47"/>
    </row>
    <row r="15" spans="2:44" ht="18" customHeight="1" x14ac:dyDescent="0.2">
      <c r="M15" s="18"/>
      <c r="N15" s="67" t="s">
        <v>162</v>
      </c>
      <c r="O15" s="68"/>
      <c r="P15" s="67" t="s">
        <v>163</v>
      </c>
      <c r="Q15" s="68"/>
      <c r="R15" s="53"/>
      <c r="S15" s="83" t="s">
        <v>84</v>
      </c>
      <c r="T15" s="84"/>
      <c r="U15" s="85"/>
      <c r="AC15" s="47"/>
      <c r="AD15" s="47"/>
      <c r="AE15" s="47"/>
      <c r="AF15" s="47"/>
      <c r="AG15" s="47"/>
      <c r="AH15" s="47"/>
      <c r="AI15" s="47"/>
      <c r="AJ15" s="47"/>
      <c r="AK15" s="47"/>
      <c r="AL15" s="47"/>
      <c r="AM15" s="47"/>
      <c r="AN15" s="47"/>
      <c r="AO15" s="47"/>
      <c r="AP15" s="47"/>
      <c r="AQ15" s="47"/>
      <c r="AR15" s="47"/>
    </row>
    <row r="16" spans="2:44" x14ac:dyDescent="0.2">
      <c r="B16" s="14"/>
      <c r="C16" s="11" t="s">
        <v>2</v>
      </c>
      <c r="D16" s="15" t="s">
        <v>64</v>
      </c>
      <c r="E16" s="15" t="s">
        <v>10</v>
      </c>
      <c r="F16" s="15" t="s">
        <v>106</v>
      </c>
      <c r="G16" s="16" t="s">
        <v>3</v>
      </c>
      <c r="H16" s="16" t="s">
        <v>4</v>
      </c>
      <c r="I16" s="16" t="s">
        <v>6</v>
      </c>
      <c r="J16" s="16" t="s">
        <v>8</v>
      </c>
      <c r="K16" s="15" t="s">
        <v>9</v>
      </c>
      <c r="L16" s="19" t="s">
        <v>146</v>
      </c>
      <c r="M16" s="13" t="s">
        <v>89</v>
      </c>
      <c r="N16" s="53" t="s">
        <v>96</v>
      </c>
      <c r="O16" s="21" t="s">
        <v>95</v>
      </c>
      <c r="P16" s="53" t="s">
        <v>96</v>
      </c>
      <c r="Q16" s="21" t="s">
        <v>95</v>
      </c>
      <c r="R16" s="60" t="s">
        <v>159</v>
      </c>
      <c r="S16" s="11" t="s">
        <v>85</v>
      </c>
      <c r="T16" s="11" t="s">
        <v>86</v>
      </c>
      <c r="U16" s="11" t="s">
        <v>87</v>
      </c>
      <c r="V16" s="11" t="s">
        <v>102</v>
      </c>
      <c r="W16" s="11" t="s">
        <v>73</v>
      </c>
      <c r="AC16" s="47"/>
      <c r="AD16" s="47"/>
      <c r="AE16" s="47"/>
      <c r="AF16" s="47"/>
      <c r="AG16" s="47"/>
      <c r="AH16" s="47"/>
      <c r="AI16" s="47"/>
      <c r="AJ16" s="47"/>
      <c r="AK16" s="47"/>
      <c r="AL16" s="47"/>
      <c r="AM16" s="47"/>
      <c r="AN16" s="47"/>
      <c r="AO16" s="47"/>
      <c r="AP16" s="47"/>
      <c r="AQ16" s="47"/>
      <c r="AR16" s="47"/>
    </row>
    <row r="17" spans="2:44" ht="19" x14ac:dyDescent="0.3">
      <c r="B17" s="14">
        <v>1</v>
      </c>
      <c r="C17" s="11" t="str">
        <f t="shared" ref="C17:C36" si="0">IF(K$5="","",IF(E17="","",K$5))</f>
        <v>U18</v>
      </c>
      <c r="D17" s="54" t="str">
        <f t="shared" ref="D17:D31" si="1">IF(D$4="","",IF(E17="","",D$4))</f>
        <v>埼玉県立蓮田松韻高等学校</v>
      </c>
      <c r="E17" s="2" t="s">
        <v>74</v>
      </c>
      <c r="F17" s="2" t="s">
        <v>107</v>
      </c>
      <c r="G17" s="3" t="s">
        <v>15</v>
      </c>
      <c r="H17" s="3" t="s">
        <v>33</v>
      </c>
      <c r="I17" s="3" t="s">
        <v>140</v>
      </c>
      <c r="J17" s="3" t="s">
        <v>16</v>
      </c>
      <c r="K17" s="4">
        <v>100</v>
      </c>
      <c r="L17" s="51" t="s">
        <v>153</v>
      </c>
      <c r="M17" s="23" t="str">
        <f>IF(C17="","",IF(L17=AP$42,"",LOOKUP(C17,$AU$41:$AV$43)))</f>
        <v/>
      </c>
      <c r="N17" s="3" t="s">
        <v>157</v>
      </c>
      <c r="O17" s="22">
        <f>IF(N17="","",3500)</f>
        <v>3500</v>
      </c>
      <c r="P17" s="3" t="s">
        <v>157</v>
      </c>
      <c r="Q17" s="22">
        <f>IF(P17="","",4500)</f>
        <v>4500</v>
      </c>
      <c r="R17" s="22">
        <f>IF(AND(M17="",O17="",Q17=""),"",SUM(M17,O17,Q17))</f>
        <v>8000</v>
      </c>
      <c r="S17" s="3">
        <v>2003</v>
      </c>
      <c r="T17" s="5">
        <v>5</v>
      </c>
      <c r="U17" s="5">
        <v>30</v>
      </c>
      <c r="V17" s="6" t="s">
        <v>101</v>
      </c>
      <c r="W17" s="5" t="s">
        <v>104</v>
      </c>
      <c r="Y17" s="56" t="str">
        <f t="shared" ref="Y17:AH17" si="2">A43</f>
        <v>U18</v>
      </c>
      <c r="Z17" s="56" t="str">
        <f t="shared" si="2"/>
        <v>埼玉県立蓮田松韻高等学校</v>
      </c>
      <c r="AA17" s="56" t="str">
        <f t="shared" si="2"/>
        <v>松浦　直人</v>
      </c>
      <c r="AB17" s="56" t="str">
        <f t="shared" si="2"/>
        <v>matsuura.naoto.41@spec.ed.jp</v>
      </c>
      <c r="AC17" s="57" t="str">
        <f t="shared" si="2"/>
        <v>090-5441-0876</v>
      </c>
      <c r="AD17" s="57" t="str">
        <f t="shared" si="2"/>
        <v>349-0101</v>
      </c>
      <c r="AE17" s="57" t="str">
        <f t="shared" si="2"/>
        <v>埼玉県蓮田市黒浜４０８８</v>
      </c>
      <c r="AF17" s="57" t="str">
        <f t="shared" si="2"/>
        <v>０４８－７６８－７８２０</v>
      </c>
      <c r="AG17" s="57" t="str">
        <f t="shared" si="2"/>
        <v>０４８－７６５－１５００</v>
      </c>
      <c r="AH17" s="57">
        <f t="shared" si="2"/>
        <v>13500</v>
      </c>
      <c r="AI17" s="58"/>
      <c r="AJ17" s="47"/>
      <c r="AK17" s="47"/>
      <c r="AL17" s="47"/>
      <c r="AM17" s="47"/>
      <c r="AN17" s="47"/>
      <c r="AO17" s="47"/>
      <c r="AP17" s="47"/>
      <c r="AQ17" s="47"/>
      <c r="AR17" s="47"/>
    </row>
    <row r="18" spans="2:44" ht="19" x14ac:dyDescent="0.3">
      <c r="B18" s="14">
        <v>2</v>
      </c>
      <c r="C18" s="11" t="str">
        <f t="shared" si="0"/>
        <v>U18</v>
      </c>
      <c r="D18" s="55" t="str">
        <f t="shared" si="1"/>
        <v>埼玉県立蓮田松韻高等学校</v>
      </c>
      <c r="E18" s="27" t="s">
        <v>99</v>
      </c>
      <c r="F18" s="2" t="s">
        <v>108</v>
      </c>
      <c r="G18" s="3" t="s">
        <v>19</v>
      </c>
      <c r="H18" s="3" t="s">
        <v>32</v>
      </c>
      <c r="I18" s="3" t="s">
        <v>142</v>
      </c>
      <c r="J18" s="3" t="s">
        <v>20</v>
      </c>
      <c r="K18" s="4" t="s">
        <v>116</v>
      </c>
      <c r="L18" s="51" t="s">
        <v>154</v>
      </c>
      <c r="M18" s="23">
        <f t="shared" ref="M18:M36" si="3">IF(C18="","",IF(L18=AP$42,"",LOOKUP(C18,$AU$41:$AV$43)))</f>
        <v>1000</v>
      </c>
      <c r="N18" s="3"/>
      <c r="O18" s="22" t="str">
        <f t="shared" ref="O18:O36" si="4">IF(N18="","",3500)</f>
        <v/>
      </c>
      <c r="P18" s="3" t="s">
        <v>158</v>
      </c>
      <c r="Q18" s="22">
        <f t="shared" ref="Q18:Q36" si="5">IF(P18="","",4500)</f>
        <v>4500</v>
      </c>
      <c r="R18" s="22">
        <f t="shared" ref="R18:R36" si="6">IF(AND(M18="",O18="",Q18=""),"",SUM(M18,O18,Q18))</f>
        <v>5500</v>
      </c>
      <c r="S18" s="3">
        <v>2004</v>
      </c>
      <c r="T18" s="5">
        <v>6</v>
      </c>
      <c r="U18" s="5">
        <v>4</v>
      </c>
      <c r="V18" s="6" t="s">
        <v>103</v>
      </c>
      <c r="W18" s="5" t="s">
        <v>105</v>
      </c>
      <c r="Y18" s="56" t="str">
        <f>Y17</f>
        <v>U18</v>
      </c>
      <c r="Z18" s="56" t="str">
        <f t="shared" ref="Z18:AH33" si="7">Z17</f>
        <v>埼玉県立蓮田松韻高等学校</v>
      </c>
      <c r="AA18" s="56" t="str">
        <f t="shared" si="7"/>
        <v>松浦　直人</v>
      </c>
      <c r="AB18" s="56" t="str">
        <f t="shared" si="7"/>
        <v>matsuura.naoto.41@spec.ed.jp</v>
      </c>
      <c r="AC18" s="57" t="str">
        <f t="shared" si="7"/>
        <v>090-5441-0876</v>
      </c>
      <c r="AD18" s="57" t="str">
        <f t="shared" si="7"/>
        <v>349-0101</v>
      </c>
      <c r="AE18" s="57" t="str">
        <f t="shared" si="7"/>
        <v>埼玉県蓮田市黒浜４０８８</v>
      </c>
      <c r="AF18" s="57" t="str">
        <f t="shared" si="7"/>
        <v>０４８－７６８－７８２０</v>
      </c>
      <c r="AG18" s="57" t="str">
        <f t="shared" si="7"/>
        <v>０４８－７６５－１５００</v>
      </c>
      <c r="AH18" s="57">
        <f t="shared" si="7"/>
        <v>13500</v>
      </c>
      <c r="AI18" s="58"/>
      <c r="AJ18" s="47"/>
      <c r="AK18" s="47"/>
      <c r="AL18" s="47"/>
      <c r="AM18" s="47"/>
      <c r="AN18" s="47"/>
      <c r="AO18" s="47"/>
      <c r="AP18" s="47"/>
      <c r="AQ18" s="47"/>
      <c r="AR18" s="47"/>
    </row>
    <row r="19" spans="2:44" ht="19" x14ac:dyDescent="0.3">
      <c r="B19" s="14">
        <v>3</v>
      </c>
      <c r="C19" s="11" t="str">
        <f t="shared" si="0"/>
        <v/>
      </c>
      <c r="D19" s="55" t="str">
        <f t="shared" si="1"/>
        <v/>
      </c>
      <c r="E19" s="2"/>
      <c r="F19" s="2"/>
      <c r="G19" s="3"/>
      <c r="H19" s="3"/>
      <c r="I19" s="3"/>
      <c r="J19" s="3"/>
      <c r="K19" s="4"/>
      <c r="L19" s="51"/>
      <c r="M19" s="23" t="str">
        <f t="shared" si="3"/>
        <v/>
      </c>
      <c r="N19" s="3"/>
      <c r="O19" s="22" t="str">
        <f t="shared" si="4"/>
        <v/>
      </c>
      <c r="P19" s="3"/>
      <c r="Q19" s="22" t="str">
        <f t="shared" si="5"/>
        <v/>
      </c>
      <c r="R19" s="22" t="str">
        <f t="shared" si="6"/>
        <v/>
      </c>
      <c r="S19" s="3"/>
      <c r="T19" s="5"/>
      <c r="U19" s="5"/>
      <c r="V19" s="6"/>
      <c r="W19" s="5"/>
      <c r="Y19" s="56" t="str">
        <f t="shared" ref="Y19:Y36" si="8">Y18</f>
        <v>U18</v>
      </c>
      <c r="Z19" s="56" t="str">
        <f t="shared" si="7"/>
        <v>埼玉県立蓮田松韻高等学校</v>
      </c>
      <c r="AA19" s="56" t="str">
        <f t="shared" si="7"/>
        <v>松浦　直人</v>
      </c>
      <c r="AB19" s="56" t="str">
        <f t="shared" si="7"/>
        <v>matsuura.naoto.41@spec.ed.jp</v>
      </c>
      <c r="AC19" s="57" t="str">
        <f t="shared" si="7"/>
        <v>090-5441-0876</v>
      </c>
      <c r="AD19" s="57" t="str">
        <f t="shared" si="7"/>
        <v>349-0101</v>
      </c>
      <c r="AE19" s="57" t="str">
        <f t="shared" si="7"/>
        <v>埼玉県蓮田市黒浜４０８８</v>
      </c>
      <c r="AF19" s="57" t="str">
        <f t="shared" si="7"/>
        <v>０４８－７６８－７８２０</v>
      </c>
      <c r="AG19" s="57" t="str">
        <f t="shared" si="7"/>
        <v>０４８－７６５－１５００</v>
      </c>
      <c r="AH19" s="57">
        <f t="shared" si="7"/>
        <v>13500</v>
      </c>
      <c r="AI19" s="58"/>
      <c r="AJ19" s="47"/>
      <c r="AK19" s="47"/>
      <c r="AL19" s="47"/>
      <c r="AM19" s="47"/>
      <c r="AN19" s="47"/>
      <c r="AO19" s="47"/>
      <c r="AP19" s="47"/>
      <c r="AQ19" s="47"/>
      <c r="AR19" s="47"/>
    </row>
    <row r="20" spans="2:44" ht="19" x14ac:dyDescent="0.3">
      <c r="B20" s="14">
        <v>4</v>
      </c>
      <c r="C20" s="11" t="str">
        <f t="shared" si="0"/>
        <v/>
      </c>
      <c r="D20" s="55" t="str">
        <f t="shared" si="1"/>
        <v/>
      </c>
      <c r="E20" s="2"/>
      <c r="F20" s="2"/>
      <c r="G20" s="3"/>
      <c r="H20" s="3"/>
      <c r="I20" s="3"/>
      <c r="J20" s="3"/>
      <c r="K20" s="4"/>
      <c r="L20" s="51"/>
      <c r="M20" s="23" t="str">
        <f t="shared" si="3"/>
        <v/>
      </c>
      <c r="N20" s="3"/>
      <c r="O20" s="22" t="str">
        <f t="shared" si="4"/>
        <v/>
      </c>
      <c r="P20" s="3"/>
      <c r="Q20" s="22" t="str">
        <f t="shared" si="5"/>
        <v/>
      </c>
      <c r="R20" s="22" t="str">
        <f t="shared" si="6"/>
        <v/>
      </c>
      <c r="S20" s="3"/>
      <c r="T20" s="5"/>
      <c r="U20" s="5"/>
      <c r="V20" s="6"/>
      <c r="W20" s="5"/>
      <c r="Y20" s="56" t="str">
        <f t="shared" si="8"/>
        <v>U18</v>
      </c>
      <c r="Z20" s="56" t="str">
        <f t="shared" si="7"/>
        <v>埼玉県立蓮田松韻高等学校</v>
      </c>
      <c r="AA20" s="56" t="str">
        <f t="shared" si="7"/>
        <v>松浦　直人</v>
      </c>
      <c r="AB20" s="56" t="str">
        <f t="shared" si="7"/>
        <v>matsuura.naoto.41@spec.ed.jp</v>
      </c>
      <c r="AC20" s="57" t="str">
        <f t="shared" si="7"/>
        <v>090-5441-0876</v>
      </c>
      <c r="AD20" s="57" t="str">
        <f t="shared" si="7"/>
        <v>349-0101</v>
      </c>
      <c r="AE20" s="57" t="str">
        <f t="shared" si="7"/>
        <v>埼玉県蓮田市黒浜４０８８</v>
      </c>
      <c r="AF20" s="57" t="str">
        <f t="shared" si="7"/>
        <v>０４８－７６８－７８２０</v>
      </c>
      <c r="AG20" s="57" t="str">
        <f t="shared" si="7"/>
        <v>０４８－７６５－１５００</v>
      </c>
      <c r="AH20" s="57">
        <f t="shared" si="7"/>
        <v>13500</v>
      </c>
      <c r="AI20" s="58"/>
      <c r="AJ20" s="47"/>
      <c r="AK20" s="47"/>
      <c r="AL20" s="47"/>
      <c r="AM20" s="47"/>
      <c r="AN20" s="47"/>
      <c r="AO20" s="47"/>
      <c r="AP20" s="47"/>
      <c r="AQ20" s="47"/>
      <c r="AR20" s="47"/>
    </row>
    <row r="21" spans="2:44" ht="19" x14ac:dyDescent="0.3">
      <c r="B21" s="14">
        <v>5</v>
      </c>
      <c r="C21" s="11" t="str">
        <f t="shared" si="0"/>
        <v/>
      </c>
      <c r="D21" s="55" t="str">
        <f t="shared" si="1"/>
        <v/>
      </c>
      <c r="E21" s="2"/>
      <c r="F21" s="2"/>
      <c r="G21" s="3"/>
      <c r="H21" s="3"/>
      <c r="I21" s="3"/>
      <c r="J21" s="3"/>
      <c r="K21" s="4"/>
      <c r="L21" s="51"/>
      <c r="M21" s="23" t="str">
        <f t="shared" si="3"/>
        <v/>
      </c>
      <c r="N21" s="3"/>
      <c r="O21" s="22" t="str">
        <f t="shared" si="4"/>
        <v/>
      </c>
      <c r="P21" s="3"/>
      <c r="Q21" s="22" t="str">
        <f t="shared" si="5"/>
        <v/>
      </c>
      <c r="R21" s="22" t="str">
        <f t="shared" si="6"/>
        <v/>
      </c>
      <c r="S21" s="3"/>
      <c r="T21" s="5"/>
      <c r="U21" s="5"/>
      <c r="V21" s="6"/>
      <c r="W21" s="5"/>
      <c r="Y21" s="56" t="str">
        <f t="shared" si="8"/>
        <v>U18</v>
      </c>
      <c r="Z21" s="56" t="str">
        <f t="shared" si="7"/>
        <v>埼玉県立蓮田松韻高等学校</v>
      </c>
      <c r="AA21" s="56" t="str">
        <f t="shared" si="7"/>
        <v>松浦　直人</v>
      </c>
      <c r="AB21" s="56" t="str">
        <f t="shared" si="7"/>
        <v>matsuura.naoto.41@spec.ed.jp</v>
      </c>
      <c r="AC21" s="57" t="str">
        <f t="shared" si="7"/>
        <v>090-5441-0876</v>
      </c>
      <c r="AD21" s="57" t="str">
        <f t="shared" si="7"/>
        <v>349-0101</v>
      </c>
      <c r="AE21" s="57" t="str">
        <f t="shared" si="7"/>
        <v>埼玉県蓮田市黒浜４０８８</v>
      </c>
      <c r="AF21" s="57" t="str">
        <f t="shared" si="7"/>
        <v>０４８－７６８－７８２０</v>
      </c>
      <c r="AG21" s="57" t="str">
        <f t="shared" si="7"/>
        <v>０４８－７６５－１５００</v>
      </c>
      <c r="AH21" s="57">
        <f t="shared" si="7"/>
        <v>13500</v>
      </c>
      <c r="AI21" s="58"/>
      <c r="AJ21" s="47"/>
      <c r="AK21" s="47"/>
      <c r="AL21" s="47"/>
      <c r="AM21" s="47"/>
      <c r="AN21" s="47"/>
      <c r="AO21" s="47"/>
      <c r="AP21" s="47"/>
      <c r="AQ21" s="47"/>
      <c r="AR21" s="47"/>
    </row>
    <row r="22" spans="2:44" ht="19" x14ac:dyDescent="0.3">
      <c r="B22" s="14">
        <v>6</v>
      </c>
      <c r="C22" s="11" t="str">
        <f t="shared" si="0"/>
        <v/>
      </c>
      <c r="D22" s="55" t="str">
        <f t="shared" si="1"/>
        <v/>
      </c>
      <c r="E22" s="2"/>
      <c r="F22" s="2"/>
      <c r="G22" s="3"/>
      <c r="H22" s="3"/>
      <c r="I22" s="3"/>
      <c r="J22" s="3"/>
      <c r="K22" s="4"/>
      <c r="L22" s="51"/>
      <c r="M22" s="23" t="str">
        <f t="shared" si="3"/>
        <v/>
      </c>
      <c r="N22" s="3"/>
      <c r="O22" s="22" t="str">
        <f t="shared" si="4"/>
        <v/>
      </c>
      <c r="P22" s="3"/>
      <c r="Q22" s="22" t="str">
        <f t="shared" si="5"/>
        <v/>
      </c>
      <c r="R22" s="22" t="str">
        <f t="shared" si="6"/>
        <v/>
      </c>
      <c r="S22" s="3"/>
      <c r="T22" s="5"/>
      <c r="U22" s="5"/>
      <c r="V22" s="6"/>
      <c r="W22" s="5"/>
      <c r="Y22" s="56" t="str">
        <f t="shared" si="8"/>
        <v>U18</v>
      </c>
      <c r="Z22" s="56" t="str">
        <f t="shared" si="7"/>
        <v>埼玉県立蓮田松韻高等学校</v>
      </c>
      <c r="AA22" s="56" t="str">
        <f t="shared" si="7"/>
        <v>松浦　直人</v>
      </c>
      <c r="AB22" s="56" t="str">
        <f t="shared" si="7"/>
        <v>matsuura.naoto.41@spec.ed.jp</v>
      </c>
      <c r="AC22" s="57" t="str">
        <f t="shared" si="7"/>
        <v>090-5441-0876</v>
      </c>
      <c r="AD22" s="57" t="str">
        <f t="shared" si="7"/>
        <v>349-0101</v>
      </c>
      <c r="AE22" s="57" t="str">
        <f t="shared" si="7"/>
        <v>埼玉県蓮田市黒浜４０８８</v>
      </c>
      <c r="AF22" s="57" t="str">
        <f t="shared" si="7"/>
        <v>０４８－７６８－７８２０</v>
      </c>
      <c r="AG22" s="57" t="str">
        <f t="shared" si="7"/>
        <v>０４８－７６５－１５００</v>
      </c>
      <c r="AH22" s="57">
        <f t="shared" si="7"/>
        <v>13500</v>
      </c>
      <c r="AI22" s="58"/>
      <c r="AJ22" s="47"/>
      <c r="AK22" s="47"/>
      <c r="AL22" s="47"/>
      <c r="AM22" s="47"/>
      <c r="AN22" s="47"/>
      <c r="AO22" s="47"/>
      <c r="AP22" s="47"/>
      <c r="AQ22" s="47"/>
      <c r="AR22" s="47"/>
    </row>
    <row r="23" spans="2:44" ht="19" x14ac:dyDescent="0.3">
      <c r="B23" s="14">
        <v>7</v>
      </c>
      <c r="C23" s="11" t="str">
        <f t="shared" si="0"/>
        <v/>
      </c>
      <c r="D23" s="55" t="str">
        <f t="shared" si="1"/>
        <v/>
      </c>
      <c r="E23" s="2"/>
      <c r="F23" s="2"/>
      <c r="G23" s="3"/>
      <c r="H23" s="3"/>
      <c r="I23" s="3"/>
      <c r="J23" s="3"/>
      <c r="K23" s="4"/>
      <c r="L23" s="51"/>
      <c r="M23" s="23" t="str">
        <f t="shared" si="3"/>
        <v/>
      </c>
      <c r="N23" s="3"/>
      <c r="O23" s="22" t="str">
        <f t="shared" si="4"/>
        <v/>
      </c>
      <c r="P23" s="3"/>
      <c r="Q23" s="22" t="str">
        <f t="shared" si="5"/>
        <v/>
      </c>
      <c r="R23" s="22" t="str">
        <f t="shared" si="6"/>
        <v/>
      </c>
      <c r="S23" s="3"/>
      <c r="T23" s="5"/>
      <c r="U23" s="5"/>
      <c r="V23" s="6"/>
      <c r="W23" s="5"/>
      <c r="Y23" s="56" t="str">
        <f t="shared" si="8"/>
        <v>U18</v>
      </c>
      <c r="Z23" s="56" t="str">
        <f t="shared" si="7"/>
        <v>埼玉県立蓮田松韻高等学校</v>
      </c>
      <c r="AA23" s="56" t="str">
        <f t="shared" si="7"/>
        <v>松浦　直人</v>
      </c>
      <c r="AB23" s="56" t="str">
        <f t="shared" si="7"/>
        <v>matsuura.naoto.41@spec.ed.jp</v>
      </c>
      <c r="AC23" s="57" t="str">
        <f t="shared" si="7"/>
        <v>090-5441-0876</v>
      </c>
      <c r="AD23" s="57" t="str">
        <f t="shared" si="7"/>
        <v>349-0101</v>
      </c>
      <c r="AE23" s="57" t="str">
        <f t="shared" si="7"/>
        <v>埼玉県蓮田市黒浜４０８８</v>
      </c>
      <c r="AF23" s="57" t="str">
        <f t="shared" si="7"/>
        <v>０４８－７６８－７８２０</v>
      </c>
      <c r="AG23" s="57" t="str">
        <f t="shared" si="7"/>
        <v>０４８－７６５－１５００</v>
      </c>
      <c r="AH23" s="57">
        <f t="shared" si="7"/>
        <v>13500</v>
      </c>
      <c r="AI23" s="58"/>
      <c r="AJ23" s="47"/>
      <c r="AK23" s="47"/>
      <c r="AL23" s="47"/>
      <c r="AM23" s="47"/>
      <c r="AN23" s="47"/>
      <c r="AO23" s="47"/>
      <c r="AP23" s="47"/>
      <c r="AQ23" s="47"/>
      <c r="AR23" s="47"/>
    </row>
    <row r="24" spans="2:44" ht="19" x14ac:dyDescent="0.3">
      <c r="B24" s="14">
        <v>8</v>
      </c>
      <c r="C24" s="11" t="str">
        <f t="shared" si="0"/>
        <v/>
      </c>
      <c r="D24" s="55" t="str">
        <f t="shared" si="1"/>
        <v/>
      </c>
      <c r="E24" s="2"/>
      <c r="F24" s="2"/>
      <c r="G24" s="3"/>
      <c r="H24" s="3"/>
      <c r="I24" s="3"/>
      <c r="J24" s="3"/>
      <c r="K24" s="4"/>
      <c r="L24" s="51"/>
      <c r="M24" s="23" t="str">
        <f t="shared" si="3"/>
        <v/>
      </c>
      <c r="N24" s="3"/>
      <c r="O24" s="22" t="str">
        <f t="shared" si="4"/>
        <v/>
      </c>
      <c r="P24" s="3"/>
      <c r="Q24" s="22" t="str">
        <f t="shared" si="5"/>
        <v/>
      </c>
      <c r="R24" s="22" t="str">
        <f t="shared" si="6"/>
        <v/>
      </c>
      <c r="S24" s="3"/>
      <c r="T24" s="5"/>
      <c r="U24" s="5"/>
      <c r="V24" s="6"/>
      <c r="W24" s="5"/>
      <c r="Y24" s="56" t="str">
        <f t="shared" si="8"/>
        <v>U18</v>
      </c>
      <c r="Z24" s="56" t="str">
        <f t="shared" si="7"/>
        <v>埼玉県立蓮田松韻高等学校</v>
      </c>
      <c r="AA24" s="56" t="str">
        <f t="shared" si="7"/>
        <v>松浦　直人</v>
      </c>
      <c r="AB24" s="56" t="str">
        <f t="shared" si="7"/>
        <v>matsuura.naoto.41@spec.ed.jp</v>
      </c>
      <c r="AC24" s="57" t="str">
        <f t="shared" si="7"/>
        <v>090-5441-0876</v>
      </c>
      <c r="AD24" s="57" t="str">
        <f t="shared" si="7"/>
        <v>349-0101</v>
      </c>
      <c r="AE24" s="57" t="str">
        <f t="shared" si="7"/>
        <v>埼玉県蓮田市黒浜４０８８</v>
      </c>
      <c r="AF24" s="57" t="str">
        <f t="shared" si="7"/>
        <v>０４８－７６８－７８２０</v>
      </c>
      <c r="AG24" s="57" t="str">
        <f t="shared" si="7"/>
        <v>０４８－７６５－１５００</v>
      </c>
      <c r="AH24" s="57">
        <f t="shared" si="7"/>
        <v>13500</v>
      </c>
      <c r="AI24" s="58"/>
      <c r="AJ24" s="47"/>
      <c r="AK24" s="47"/>
      <c r="AL24" s="47"/>
      <c r="AM24" s="47"/>
      <c r="AN24" s="47"/>
      <c r="AO24" s="47"/>
      <c r="AP24" s="47"/>
      <c r="AQ24" s="47"/>
      <c r="AR24" s="47"/>
    </row>
    <row r="25" spans="2:44" ht="19" x14ac:dyDescent="0.3">
      <c r="B25" s="14">
        <v>9</v>
      </c>
      <c r="C25" s="11" t="str">
        <f t="shared" si="0"/>
        <v/>
      </c>
      <c r="D25" s="55" t="str">
        <f t="shared" si="1"/>
        <v/>
      </c>
      <c r="E25" s="2"/>
      <c r="F25" s="2"/>
      <c r="G25" s="3"/>
      <c r="H25" s="3"/>
      <c r="I25" s="3"/>
      <c r="J25" s="3"/>
      <c r="K25" s="4"/>
      <c r="L25" s="51"/>
      <c r="M25" s="23" t="str">
        <f t="shared" si="3"/>
        <v/>
      </c>
      <c r="N25" s="3"/>
      <c r="O25" s="22" t="str">
        <f t="shared" si="4"/>
        <v/>
      </c>
      <c r="P25" s="3"/>
      <c r="Q25" s="22" t="str">
        <f t="shared" si="5"/>
        <v/>
      </c>
      <c r="R25" s="22" t="str">
        <f t="shared" si="6"/>
        <v/>
      </c>
      <c r="S25" s="3"/>
      <c r="T25" s="5"/>
      <c r="U25" s="5"/>
      <c r="V25" s="6"/>
      <c r="W25" s="5"/>
      <c r="Y25" s="56" t="str">
        <f t="shared" si="8"/>
        <v>U18</v>
      </c>
      <c r="Z25" s="56" t="str">
        <f t="shared" si="7"/>
        <v>埼玉県立蓮田松韻高等学校</v>
      </c>
      <c r="AA25" s="56" t="str">
        <f t="shared" si="7"/>
        <v>松浦　直人</v>
      </c>
      <c r="AB25" s="56" t="str">
        <f t="shared" si="7"/>
        <v>matsuura.naoto.41@spec.ed.jp</v>
      </c>
      <c r="AC25" s="57" t="str">
        <f t="shared" si="7"/>
        <v>090-5441-0876</v>
      </c>
      <c r="AD25" s="57" t="str">
        <f t="shared" si="7"/>
        <v>349-0101</v>
      </c>
      <c r="AE25" s="57" t="str">
        <f t="shared" si="7"/>
        <v>埼玉県蓮田市黒浜４０８８</v>
      </c>
      <c r="AF25" s="57" t="str">
        <f t="shared" si="7"/>
        <v>０４８－７６８－７８２０</v>
      </c>
      <c r="AG25" s="57" t="str">
        <f t="shared" si="7"/>
        <v>０４８－７６５－１５００</v>
      </c>
      <c r="AH25" s="57">
        <f t="shared" si="7"/>
        <v>13500</v>
      </c>
      <c r="AI25" s="58"/>
      <c r="AJ25" s="47"/>
      <c r="AK25" s="47"/>
      <c r="AL25" s="47"/>
      <c r="AM25" s="47"/>
      <c r="AN25" s="47"/>
      <c r="AO25" s="47"/>
      <c r="AP25" s="47"/>
      <c r="AQ25" s="47"/>
      <c r="AR25" s="47"/>
    </row>
    <row r="26" spans="2:44" ht="19" x14ac:dyDescent="0.3">
      <c r="B26" s="14">
        <v>10</v>
      </c>
      <c r="C26" s="11" t="str">
        <f t="shared" si="0"/>
        <v/>
      </c>
      <c r="D26" s="55" t="str">
        <f t="shared" si="1"/>
        <v/>
      </c>
      <c r="E26" s="2"/>
      <c r="F26" s="2"/>
      <c r="G26" s="3"/>
      <c r="H26" s="3"/>
      <c r="I26" s="3"/>
      <c r="J26" s="3"/>
      <c r="K26" s="4"/>
      <c r="L26" s="51"/>
      <c r="M26" s="23" t="str">
        <f t="shared" si="3"/>
        <v/>
      </c>
      <c r="N26" s="3"/>
      <c r="O26" s="22" t="str">
        <f t="shared" si="4"/>
        <v/>
      </c>
      <c r="P26" s="3"/>
      <c r="Q26" s="22" t="str">
        <f t="shared" si="5"/>
        <v/>
      </c>
      <c r="R26" s="22" t="str">
        <f t="shared" si="6"/>
        <v/>
      </c>
      <c r="S26" s="3"/>
      <c r="T26" s="5"/>
      <c r="U26" s="5"/>
      <c r="V26" s="6"/>
      <c r="W26" s="5"/>
      <c r="Y26" s="56" t="str">
        <f t="shared" si="8"/>
        <v>U18</v>
      </c>
      <c r="Z26" s="56" t="str">
        <f t="shared" si="7"/>
        <v>埼玉県立蓮田松韻高等学校</v>
      </c>
      <c r="AA26" s="56" t="str">
        <f t="shared" si="7"/>
        <v>松浦　直人</v>
      </c>
      <c r="AB26" s="56" t="str">
        <f t="shared" si="7"/>
        <v>matsuura.naoto.41@spec.ed.jp</v>
      </c>
      <c r="AC26" s="57" t="str">
        <f t="shared" si="7"/>
        <v>090-5441-0876</v>
      </c>
      <c r="AD26" s="57" t="str">
        <f t="shared" si="7"/>
        <v>349-0101</v>
      </c>
      <c r="AE26" s="57" t="str">
        <f t="shared" si="7"/>
        <v>埼玉県蓮田市黒浜４０８８</v>
      </c>
      <c r="AF26" s="57" t="str">
        <f t="shared" si="7"/>
        <v>０４８－７６８－７８２０</v>
      </c>
      <c r="AG26" s="57" t="str">
        <f t="shared" si="7"/>
        <v>０４８－７６５－１５００</v>
      </c>
      <c r="AH26" s="57">
        <f t="shared" si="7"/>
        <v>13500</v>
      </c>
      <c r="AI26" s="58"/>
      <c r="AJ26" s="47"/>
      <c r="AK26" s="47"/>
      <c r="AL26" s="47"/>
      <c r="AM26" s="47"/>
      <c r="AN26" s="47"/>
      <c r="AO26" s="47"/>
      <c r="AP26" s="47"/>
      <c r="AQ26" s="47"/>
      <c r="AR26" s="47"/>
    </row>
    <row r="27" spans="2:44" ht="19" x14ac:dyDescent="0.3">
      <c r="B27" s="14">
        <v>11</v>
      </c>
      <c r="C27" s="11" t="str">
        <f t="shared" si="0"/>
        <v/>
      </c>
      <c r="D27" s="55" t="str">
        <f t="shared" si="1"/>
        <v/>
      </c>
      <c r="E27" s="2"/>
      <c r="F27" s="2"/>
      <c r="G27" s="3"/>
      <c r="H27" s="3"/>
      <c r="I27" s="3"/>
      <c r="J27" s="3"/>
      <c r="K27" s="4"/>
      <c r="L27" s="51"/>
      <c r="M27" s="23" t="str">
        <f t="shared" si="3"/>
        <v/>
      </c>
      <c r="N27" s="3"/>
      <c r="O27" s="22" t="str">
        <f t="shared" si="4"/>
        <v/>
      </c>
      <c r="P27" s="3"/>
      <c r="Q27" s="22" t="str">
        <f t="shared" si="5"/>
        <v/>
      </c>
      <c r="R27" s="22" t="str">
        <f t="shared" si="6"/>
        <v/>
      </c>
      <c r="S27" s="3"/>
      <c r="T27" s="5"/>
      <c r="U27" s="5"/>
      <c r="V27" s="6"/>
      <c r="W27" s="5"/>
      <c r="Y27" s="56" t="str">
        <f t="shared" si="8"/>
        <v>U18</v>
      </c>
      <c r="Z27" s="56" t="str">
        <f t="shared" si="7"/>
        <v>埼玉県立蓮田松韻高等学校</v>
      </c>
      <c r="AA27" s="56" t="str">
        <f t="shared" si="7"/>
        <v>松浦　直人</v>
      </c>
      <c r="AB27" s="56" t="str">
        <f t="shared" si="7"/>
        <v>matsuura.naoto.41@spec.ed.jp</v>
      </c>
      <c r="AC27" s="57" t="str">
        <f t="shared" si="7"/>
        <v>090-5441-0876</v>
      </c>
      <c r="AD27" s="57" t="str">
        <f t="shared" si="7"/>
        <v>349-0101</v>
      </c>
      <c r="AE27" s="57" t="str">
        <f t="shared" si="7"/>
        <v>埼玉県蓮田市黒浜４０８８</v>
      </c>
      <c r="AF27" s="57" t="str">
        <f t="shared" si="7"/>
        <v>０４８－７６８－７８２０</v>
      </c>
      <c r="AG27" s="57" t="str">
        <f t="shared" si="7"/>
        <v>０４８－７６５－１５００</v>
      </c>
      <c r="AH27" s="57">
        <f t="shared" si="7"/>
        <v>13500</v>
      </c>
      <c r="AI27" s="58"/>
      <c r="AJ27" s="47"/>
      <c r="AK27" s="47"/>
      <c r="AL27" s="47"/>
      <c r="AM27" s="47"/>
      <c r="AN27" s="47"/>
      <c r="AO27" s="47"/>
      <c r="AP27" s="47"/>
      <c r="AQ27" s="47"/>
      <c r="AR27" s="47"/>
    </row>
    <row r="28" spans="2:44" ht="19" x14ac:dyDescent="0.3">
      <c r="B28" s="14">
        <v>12</v>
      </c>
      <c r="C28" s="11" t="str">
        <f t="shared" si="0"/>
        <v/>
      </c>
      <c r="D28" s="55" t="str">
        <f t="shared" si="1"/>
        <v/>
      </c>
      <c r="E28" s="2"/>
      <c r="F28" s="2"/>
      <c r="G28" s="3"/>
      <c r="H28" s="3"/>
      <c r="I28" s="3"/>
      <c r="J28" s="3"/>
      <c r="K28" s="4"/>
      <c r="L28" s="51"/>
      <c r="M28" s="23" t="str">
        <f t="shared" si="3"/>
        <v/>
      </c>
      <c r="N28" s="3"/>
      <c r="O28" s="22" t="str">
        <f t="shared" si="4"/>
        <v/>
      </c>
      <c r="P28" s="3"/>
      <c r="Q28" s="22" t="str">
        <f t="shared" si="5"/>
        <v/>
      </c>
      <c r="R28" s="22" t="str">
        <f t="shared" si="6"/>
        <v/>
      </c>
      <c r="S28" s="3"/>
      <c r="T28" s="5"/>
      <c r="U28" s="5"/>
      <c r="V28" s="6"/>
      <c r="W28" s="5"/>
      <c r="Y28" s="56" t="str">
        <f t="shared" si="8"/>
        <v>U18</v>
      </c>
      <c r="Z28" s="56" t="str">
        <f t="shared" si="7"/>
        <v>埼玉県立蓮田松韻高等学校</v>
      </c>
      <c r="AA28" s="56" t="str">
        <f t="shared" si="7"/>
        <v>松浦　直人</v>
      </c>
      <c r="AB28" s="56" t="str">
        <f t="shared" si="7"/>
        <v>matsuura.naoto.41@spec.ed.jp</v>
      </c>
      <c r="AC28" s="57" t="str">
        <f t="shared" si="7"/>
        <v>090-5441-0876</v>
      </c>
      <c r="AD28" s="57" t="str">
        <f t="shared" si="7"/>
        <v>349-0101</v>
      </c>
      <c r="AE28" s="57" t="str">
        <f t="shared" si="7"/>
        <v>埼玉県蓮田市黒浜４０８８</v>
      </c>
      <c r="AF28" s="57" t="str">
        <f t="shared" si="7"/>
        <v>０４８－７６８－７８２０</v>
      </c>
      <c r="AG28" s="57" t="str">
        <f t="shared" si="7"/>
        <v>０４８－７６５－１５００</v>
      </c>
      <c r="AH28" s="57">
        <f t="shared" si="7"/>
        <v>13500</v>
      </c>
      <c r="AI28" s="58"/>
      <c r="AJ28" s="47"/>
      <c r="AK28" s="47"/>
      <c r="AL28" s="47"/>
      <c r="AM28" s="47"/>
      <c r="AN28" s="47"/>
      <c r="AO28" s="47"/>
      <c r="AP28" s="47"/>
      <c r="AQ28" s="47"/>
      <c r="AR28" s="47"/>
    </row>
    <row r="29" spans="2:44" ht="19" x14ac:dyDescent="0.3">
      <c r="B29" s="14">
        <v>13</v>
      </c>
      <c r="C29" s="11" t="str">
        <f t="shared" si="0"/>
        <v/>
      </c>
      <c r="D29" s="55" t="str">
        <f t="shared" si="1"/>
        <v/>
      </c>
      <c r="E29" s="2"/>
      <c r="F29" s="2"/>
      <c r="G29" s="3"/>
      <c r="H29" s="3"/>
      <c r="I29" s="3"/>
      <c r="J29" s="3"/>
      <c r="K29" s="4"/>
      <c r="L29" s="51"/>
      <c r="M29" s="23" t="str">
        <f t="shared" si="3"/>
        <v/>
      </c>
      <c r="N29" s="3"/>
      <c r="O29" s="22" t="str">
        <f t="shared" si="4"/>
        <v/>
      </c>
      <c r="P29" s="3"/>
      <c r="Q29" s="22" t="str">
        <f t="shared" si="5"/>
        <v/>
      </c>
      <c r="R29" s="22" t="str">
        <f t="shared" si="6"/>
        <v/>
      </c>
      <c r="S29" s="3"/>
      <c r="T29" s="5"/>
      <c r="U29" s="5"/>
      <c r="V29" s="6"/>
      <c r="W29" s="5"/>
      <c r="Y29" s="56" t="str">
        <f t="shared" si="8"/>
        <v>U18</v>
      </c>
      <c r="Z29" s="56" t="str">
        <f t="shared" si="7"/>
        <v>埼玉県立蓮田松韻高等学校</v>
      </c>
      <c r="AA29" s="56" t="str">
        <f t="shared" si="7"/>
        <v>松浦　直人</v>
      </c>
      <c r="AB29" s="56" t="str">
        <f t="shared" si="7"/>
        <v>matsuura.naoto.41@spec.ed.jp</v>
      </c>
      <c r="AC29" s="57" t="str">
        <f t="shared" si="7"/>
        <v>090-5441-0876</v>
      </c>
      <c r="AD29" s="57" t="str">
        <f t="shared" si="7"/>
        <v>349-0101</v>
      </c>
      <c r="AE29" s="57" t="str">
        <f t="shared" si="7"/>
        <v>埼玉県蓮田市黒浜４０８８</v>
      </c>
      <c r="AF29" s="57" t="str">
        <f t="shared" si="7"/>
        <v>０４８－７６８－７８２０</v>
      </c>
      <c r="AG29" s="57" t="str">
        <f t="shared" si="7"/>
        <v>０４８－７６５－１５００</v>
      </c>
      <c r="AH29" s="57">
        <f t="shared" si="7"/>
        <v>13500</v>
      </c>
      <c r="AI29" s="58"/>
      <c r="AJ29" s="47"/>
      <c r="AK29" s="47"/>
      <c r="AL29" s="47"/>
      <c r="AM29" s="47"/>
      <c r="AN29" s="47"/>
      <c r="AO29" s="47"/>
      <c r="AP29" s="47"/>
      <c r="AQ29" s="47"/>
      <c r="AR29" s="47"/>
    </row>
    <row r="30" spans="2:44" ht="19" x14ac:dyDescent="0.3">
      <c r="B30" s="14">
        <v>14</v>
      </c>
      <c r="C30" s="11" t="str">
        <f t="shared" si="0"/>
        <v/>
      </c>
      <c r="D30" s="55" t="str">
        <f t="shared" si="1"/>
        <v/>
      </c>
      <c r="E30" s="2"/>
      <c r="F30" s="2"/>
      <c r="G30" s="3"/>
      <c r="H30" s="3"/>
      <c r="I30" s="3"/>
      <c r="J30" s="3"/>
      <c r="K30" s="4"/>
      <c r="L30" s="51"/>
      <c r="M30" s="23" t="str">
        <f t="shared" si="3"/>
        <v/>
      </c>
      <c r="N30" s="3"/>
      <c r="O30" s="22" t="str">
        <f t="shared" si="4"/>
        <v/>
      </c>
      <c r="P30" s="3"/>
      <c r="Q30" s="22" t="str">
        <f t="shared" si="5"/>
        <v/>
      </c>
      <c r="R30" s="22" t="str">
        <f t="shared" si="6"/>
        <v/>
      </c>
      <c r="S30" s="3"/>
      <c r="T30" s="5"/>
      <c r="U30" s="5"/>
      <c r="V30" s="6"/>
      <c r="W30" s="5"/>
      <c r="Y30" s="56" t="str">
        <f t="shared" si="8"/>
        <v>U18</v>
      </c>
      <c r="Z30" s="56" t="str">
        <f t="shared" si="7"/>
        <v>埼玉県立蓮田松韻高等学校</v>
      </c>
      <c r="AA30" s="56" t="str">
        <f t="shared" si="7"/>
        <v>松浦　直人</v>
      </c>
      <c r="AB30" s="56" t="str">
        <f t="shared" si="7"/>
        <v>matsuura.naoto.41@spec.ed.jp</v>
      </c>
      <c r="AC30" s="57" t="str">
        <f t="shared" si="7"/>
        <v>090-5441-0876</v>
      </c>
      <c r="AD30" s="57" t="str">
        <f t="shared" si="7"/>
        <v>349-0101</v>
      </c>
      <c r="AE30" s="57" t="str">
        <f t="shared" si="7"/>
        <v>埼玉県蓮田市黒浜４０８８</v>
      </c>
      <c r="AF30" s="57" t="str">
        <f t="shared" si="7"/>
        <v>０４８－７６８－７８２０</v>
      </c>
      <c r="AG30" s="57" t="str">
        <f t="shared" si="7"/>
        <v>０４８－７６５－１５００</v>
      </c>
      <c r="AH30" s="57">
        <f t="shared" si="7"/>
        <v>13500</v>
      </c>
      <c r="AI30" s="58"/>
      <c r="AJ30" s="47"/>
      <c r="AK30" s="47"/>
      <c r="AL30" s="47"/>
      <c r="AM30" s="47"/>
      <c r="AN30" s="47"/>
      <c r="AO30" s="47"/>
      <c r="AP30" s="47"/>
      <c r="AQ30" s="47"/>
      <c r="AR30" s="47"/>
    </row>
    <row r="31" spans="2:44" ht="19" x14ac:dyDescent="0.3">
      <c r="B31" s="14">
        <v>15</v>
      </c>
      <c r="C31" s="11" t="str">
        <f t="shared" si="0"/>
        <v/>
      </c>
      <c r="D31" s="55" t="str">
        <f t="shared" si="1"/>
        <v/>
      </c>
      <c r="E31" s="2"/>
      <c r="F31" s="2"/>
      <c r="G31" s="3"/>
      <c r="H31" s="3"/>
      <c r="I31" s="3"/>
      <c r="J31" s="3"/>
      <c r="K31" s="4"/>
      <c r="L31" s="51"/>
      <c r="M31" s="23" t="str">
        <f t="shared" si="3"/>
        <v/>
      </c>
      <c r="N31" s="3"/>
      <c r="O31" s="22" t="str">
        <f t="shared" si="4"/>
        <v/>
      </c>
      <c r="P31" s="3"/>
      <c r="Q31" s="22" t="str">
        <f t="shared" si="5"/>
        <v/>
      </c>
      <c r="R31" s="22" t="str">
        <f t="shared" si="6"/>
        <v/>
      </c>
      <c r="S31" s="3"/>
      <c r="T31" s="5"/>
      <c r="U31" s="5"/>
      <c r="V31" s="6"/>
      <c r="W31" s="5"/>
      <c r="Y31" s="56" t="str">
        <f t="shared" si="8"/>
        <v>U18</v>
      </c>
      <c r="Z31" s="56" t="str">
        <f t="shared" si="7"/>
        <v>埼玉県立蓮田松韻高等学校</v>
      </c>
      <c r="AA31" s="56" t="str">
        <f t="shared" si="7"/>
        <v>松浦　直人</v>
      </c>
      <c r="AB31" s="56" t="str">
        <f t="shared" si="7"/>
        <v>matsuura.naoto.41@spec.ed.jp</v>
      </c>
      <c r="AC31" s="57" t="str">
        <f t="shared" si="7"/>
        <v>090-5441-0876</v>
      </c>
      <c r="AD31" s="57" t="str">
        <f t="shared" si="7"/>
        <v>349-0101</v>
      </c>
      <c r="AE31" s="57" t="str">
        <f t="shared" si="7"/>
        <v>埼玉県蓮田市黒浜４０８８</v>
      </c>
      <c r="AF31" s="57" t="str">
        <f t="shared" si="7"/>
        <v>０４８－７６８－７８２０</v>
      </c>
      <c r="AG31" s="57" t="str">
        <f t="shared" si="7"/>
        <v>０４８－７６５－１５００</v>
      </c>
      <c r="AH31" s="57">
        <f t="shared" si="7"/>
        <v>13500</v>
      </c>
      <c r="AI31" s="58"/>
      <c r="AJ31" s="47"/>
      <c r="AK31" s="47"/>
      <c r="AL31" s="47"/>
      <c r="AM31" s="47"/>
      <c r="AN31" s="47"/>
      <c r="AO31" s="47"/>
      <c r="AP31" s="47"/>
      <c r="AQ31" s="47"/>
      <c r="AR31" s="47"/>
    </row>
    <row r="32" spans="2:44" ht="19" x14ac:dyDescent="0.3">
      <c r="B32" s="14">
        <v>16</v>
      </c>
      <c r="C32" s="11" t="str">
        <f t="shared" si="0"/>
        <v/>
      </c>
      <c r="D32" s="55"/>
      <c r="E32" s="2"/>
      <c r="F32" s="2"/>
      <c r="G32" s="3"/>
      <c r="H32" s="3"/>
      <c r="I32" s="3"/>
      <c r="J32" s="3"/>
      <c r="K32" s="4"/>
      <c r="L32" s="51"/>
      <c r="M32" s="23" t="str">
        <f t="shared" si="3"/>
        <v/>
      </c>
      <c r="N32" s="3"/>
      <c r="O32" s="22" t="str">
        <f t="shared" si="4"/>
        <v/>
      </c>
      <c r="P32" s="3"/>
      <c r="Q32" s="22" t="str">
        <f t="shared" si="5"/>
        <v/>
      </c>
      <c r="R32" s="22" t="str">
        <f t="shared" si="6"/>
        <v/>
      </c>
      <c r="S32" s="3"/>
      <c r="T32" s="5"/>
      <c r="U32" s="5"/>
      <c r="V32" s="6"/>
      <c r="W32" s="5"/>
      <c r="Y32" s="56" t="str">
        <f t="shared" si="8"/>
        <v>U18</v>
      </c>
      <c r="Z32" s="56" t="str">
        <f t="shared" si="7"/>
        <v>埼玉県立蓮田松韻高等学校</v>
      </c>
      <c r="AA32" s="56" t="str">
        <f t="shared" si="7"/>
        <v>松浦　直人</v>
      </c>
      <c r="AB32" s="56" t="str">
        <f t="shared" si="7"/>
        <v>matsuura.naoto.41@spec.ed.jp</v>
      </c>
      <c r="AC32" s="57" t="str">
        <f t="shared" si="7"/>
        <v>090-5441-0876</v>
      </c>
      <c r="AD32" s="57" t="str">
        <f>AD31</f>
        <v>349-0101</v>
      </c>
      <c r="AE32" s="57" t="str">
        <f t="shared" si="7"/>
        <v>埼玉県蓮田市黒浜４０８８</v>
      </c>
      <c r="AF32" s="57" t="str">
        <f t="shared" si="7"/>
        <v>０４８－７６８－７８２０</v>
      </c>
      <c r="AG32" s="57" t="str">
        <f t="shared" si="7"/>
        <v>０４８－７６５－１５００</v>
      </c>
      <c r="AH32" s="57">
        <f t="shared" si="7"/>
        <v>13500</v>
      </c>
      <c r="AI32" s="58"/>
      <c r="AJ32" s="47"/>
      <c r="AK32" s="47"/>
      <c r="AL32" s="47"/>
      <c r="AM32" s="47"/>
      <c r="AN32" s="47"/>
      <c r="AO32" s="47"/>
      <c r="AP32" s="47"/>
      <c r="AQ32" s="47"/>
      <c r="AR32" s="47"/>
    </row>
    <row r="33" spans="1:48" ht="19" x14ac:dyDescent="0.3">
      <c r="B33" s="14">
        <v>17</v>
      </c>
      <c r="C33" s="11" t="str">
        <f t="shared" si="0"/>
        <v/>
      </c>
      <c r="D33" s="55"/>
      <c r="E33" s="2"/>
      <c r="F33" s="2"/>
      <c r="G33" s="3"/>
      <c r="H33" s="3"/>
      <c r="I33" s="3"/>
      <c r="J33" s="3"/>
      <c r="K33" s="4"/>
      <c r="L33" s="51"/>
      <c r="M33" s="23" t="str">
        <f t="shared" si="3"/>
        <v/>
      </c>
      <c r="N33" s="3"/>
      <c r="O33" s="22" t="str">
        <f t="shared" si="4"/>
        <v/>
      </c>
      <c r="P33" s="3"/>
      <c r="Q33" s="22" t="str">
        <f t="shared" si="5"/>
        <v/>
      </c>
      <c r="R33" s="22" t="str">
        <f t="shared" si="6"/>
        <v/>
      </c>
      <c r="S33" s="3"/>
      <c r="T33" s="5"/>
      <c r="U33" s="5"/>
      <c r="V33" s="6"/>
      <c r="W33" s="5"/>
      <c r="Y33" s="56" t="str">
        <f t="shared" si="8"/>
        <v>U18</v>
      </c>
      <c r="Z33" s="56" t="str">
        <f t="shared" si="7"/>
        <v>埼玉県立蓮田松韻高等学校</v>
      </c>
      <c r="AA33" s="56" t="str">
        <f t="shared" si="7"/>
        <v>松浦　直人</v>
      </c>
      <c r="AB33" s="56" t="str">
        <f t="shared" si="7"/>
        <v>matsuura.naoto.41@spec.ed.jp</v>
      </c>
      <c r="AC33" s="57" t="str">
        <f t="shared" si="7"/>
        <v>090-5441-0876</v>
      </c>
      <c r="AD33" s="57" t="str">
        <f t="shared" si="7"/>
        <v>349-0101</v>
      </c>
      <c r="AE33" s="57" t="str">
        <f t="shared" si="7"/>
        <v>埼玉県蓮田市黒浜４０８８</v>
      </c>
      <c r="AF33" s="57" t="str">
        <f t="shared" si="7"/>
        <v>０４８－７６８－７８２０</v>
      </c>
      <c r="AG33" s="57" t="str">
        <f t="shared" si="7"/>
        <v>０４８－７６５－１５００</v>
      </c>
      <c r="AH33" s="57">
        <f t="shared" si="7"/>
        <v>13500</v>
      </c>
      <c r="AI33" s="58"/>
      <c r="AJ33" s="47"/>
      <c r="AK33" s="47"/>
      <c r="AL33" s="47"/>
      <c r="AM33" s="47"/>
      <c r="AN33" s="47"/>
      <c r="AO33" s="47"/>
      <c r="AP33" s="47"/>
      <c r="AQ33" s="47"/>
      <c r="AR33" s="47"/>
    </row>
    <row r="34" spans="1:48" ht="19" x14ac:dyDescent="0.3">
      <c r="B34" s="14">
        <v>18</v>
      </c>
      <c r="C34" s="11" t="str">
        <f t="shared" si="0"/>
        <v/>
      </c>
      <c r="D34" s="55"/>
      <c r="E34" s="2"/>
      <c r="F34" s="2"/>
      <c r="G34" s="3"/>
      <c r="H34" s="3"/>
      <c r="I34" s="3"/>
      <c r="J34" s="3"/>
      <c r="K34" s="4"/>
      <c r="L34" s="51"/>
      <c r="M34" s="23" t="str">
        <f t="shared" si="3"/>
        <v/>
      </c>
      <c r="N34" s="3"/>
      <c r="O34" s="22" t="str">
        <f t="shared" si="4"/>
        <v/>
      </c>
      <c r="P34" s="3"/>
      <c r="Q34" s="22" t="str">
        <f t="shared" si="5"/>
        <v/>
      </c>
      <c r="R34" s="22" t="str">
        <f t="shared" si="6"/>
        <v/>
      </c>
      <c r="S34" s="3"/>
      <c r="T34" s="5"/>
      <c r="U34" s="5"/>
      <c r="V34" s="6"/>
      <c r="W34" s="5"/>
      <c r="Y34" s="56" t="str">
        <f t="shared" si="8"/>
        <v>U18</v>
      </c>
      <c r="Z34" s="56" t="str">
        <f t="shared" ref="Z34:Z36" si="9">Z33</f>
        <v>埼玉県立蓮田松韻高等学校</v>
      </c>
      <c r="AA34" s="56" t="str">
        <f t="shared" ref="AA34:AA36" si="10">AA33</f>
        <v>松浦　直人</v>
      </c>
      <c r="AB34" s="56" t="str">
        <f t="shared" ref="AB34:AB36" si="11">AB33</f>
        <v>matsuura.naoto.41@spec.ed.jp</v>
      </c>
      <c r="AC34" s="57" t="str">
        <f t="shared" ref="AC34:AC36" si="12">AC33</f>
        <v>090-5441-0876</v>
      </c>
      <c r="AD34" s="57" t="str">
        <f t="shared" ref="AD34:AD36" si="13">AD33</f>
        <v>349-0101</v>
      </c>
      <c r="AE34" s="57" t="str">
        <f t="shared" ref="AE34:AE36" si="14">AE33</f>
        <v>埼玉県蓮田市黒浜４０８８</v>
      </c>
      <c r="AF34" s="57" t="str">
        <f t="shared" ref="AF34:AF36" si="15">AF33</f>
        <v>０４８－７６８－７８２０</v>
      </c>
      <c r="AG34" s="57" t="str">
        <f t="shared" ref="AG34:AG36" si="16">AG33</f>
        <v>０４８－７６５－１５００</v>
      </c>
      <c r="AH34" s="57">
        <f t="shared" ref="AH34:AH36" si="17">AH33</f>
        <v>13500</v>
      </c>
      <c r="AI34" s="58"/>
      <c r="AJ34" s="47"/>
      <c r="AK34" s="47"/>
      <c r="AL34" s="47"/>
      <c r="AM34" s="47"/>
      <c r="AN34" s="47"/>
      <c r="AO34" s="47"/>
      <c r="AP34" s="47"/>
      <c r="AQ34" s="47"/>
      <c r="AR34" s="47"/>
    </row>
    <row r="35" spans="1:48" ht="19" x14ac:dyDescent="0.3">
      <c r="B35" s="14">
        <v>19</v>
      </c>
      <c r="C35" s="11" t="str">
        <f t="shared" si="0"/>
        <v/>
      </c>
      <c r="D35" s="55"/>
      <c r="E35" s="2"/>
      <c r="F35" s="2"/>
      <c r="G35" s="3"/>
      <c r="H35" s="3"/>
      <c r="I35" s="3"/>
      <c r="J35" s="3"/>
      <c r="K35" s="4"/>
      <c r="L35" s="51"/>
      <c r="M35" s="23" t="str">
        <f t="shared" si="3"/>
        <v/>
      </c>
      <c r="N35" s="3"/>
      <c r="O35" s="22" t="str">
        <f t="shared" si="4"/>
        <v/>
      </c>
      <c r="P35" s="3"/>
      <c r="Q35" s="22" t="str">
        <f t="shared" si="5"/>
        <v/>
      </c>
      <c r="R35" s="22" t="str">
        <f t="shared" si="6"/>
        <v/>
      </c>
      <c r="S35" s="3"/>
      <c r="T35" s="5"/>
      <c r="U35" s="5"/>
      <c r="V35" s="6"/>
      <c r="W35" s="5"/>
      <c r="Y35" s="56" t="str">
        <f t="shared" si="8"/>
        <v>U18</v>
      </c>
      <c r="Z35" s="56" t="str">
        <f t="shared" si="9"/>
        <v>埼玉県立蓮田松韻高等学校</v>
      </c>
      <c r="AA35" s="56" t="str">
        <f t="shared" si="10"/>
        <v>松浦　直人</v>
      </c>
      <c r="AB35" s="56" t="str">
        <f t="shared" si="11"/>
        <v>matsuura.naoto.41@spec.ed.jp</v>
      </c>
      <c r="AC35" s="57" t="str">
        <f t="shared" si="12"/>
        <v>090-5441-0876</v>
      </c>
      <c r="AD35" s="57" t="str">
        <f t="shared" si="13"/>
        <v>349-0101</v>
      </c>
      <c r="AE35" s="57" t="str">
        <f t="shared" si="14"/>
        <v>埼玉県蓮田市黒浜４０８８</v>
      </c>
      <c r="AF35" s="57" t="str">
        <f t="shared" si="15"/>
        <v>０４８－７６８－７８２０</v>
      </c>
      <c r="AG35" s="57" t="str">
        <f t="shared" si="16"/>
        <v>０４８－７６５－１５００</v>
      </c>
      <c r="AH35" s="57">
        <f t="shared" si="17"/>
        <v>13500</v>
      </c>
      <c r="AI35" s="58"/>
      <c r="AJ35" s="47"/>
      <c r="AK35" s="47"/>
      <c r="AL35" s="47"/>
      <c r="AM35" s="47"/>
      <c r="AN35" s="47"/>
      <c r="AO35" s="47"/>
      <c r="AP35" s="47"/>
      <c r="AQ35" s="47"/>
      <c r="AR35" s="47"/>
    </row>
    <row r="36" spans="1:48" ht="19" x14ac:dyDescent="0.3">
      <c r="B36" s="14">
        <v>20</v>
      </c>
      <c r="C36" s="11" t="str">
        <f t="shared" si="0"/>
        <v/>
      </c>
      <c r="D36" s="55"/>
      <c r="E36" s="2"/>
      <c r="F36" s="2"/>
      <c r="G36" s="3"/>
      <c r="H36" s="3"/>
      <c r="I36" s="3"/>
      <c r="J36" s="3"/>
      <c r="K36" s="4"/>
      <c r="L36" s="51"/>
      <c r="M36" s="23" t="str">
        <f t="shared" si="3"/>
        <v/>
      </c>
      <c r="N36" s="3"/>
      <c r="O36" s="22" t="str">
        <f t="shared" si="4"/>
        <v/>
      </c>
      <c r="P36" s="3"/>
      <c r="Q36" s="22" t="str">
        <f t="shared" si="5"/>
        <v/>
      </c>
      <c r="R36" s="22" t="str">
        <f t="shared" si="6"/>
        <v/>
      </c>
      <c r="S36" s="3"/>
      <c r="T36" s="5"/>
      <c r="U36" s="5"/>
      <c r="V36" s="6"/>
      <c r="W36" s="5"/>
      <c r="Y36" s="56" t="str">
        <f t="shared" si="8"/>
        <v>U18</v>
      </c>
      <c r="Z36" s="56" t="str">
        <f t="shared" si="9"/>
        <v>埼玉県立蓮田松韻高等学校</v>
      </c>
      <c r="AA36" s="56" t="str">
        <f t="shared" si="10"/>
        <v>松浦　直人</v>
      </c>
      <c r="AB36" s="56" t="str">
        <f t="shared" si="11"/>
        <v>matsuura.naoto.41@spec.ed.jp</v>
      </c>
      <c r="AC36" s="57" t="str">
        <f t="shared" si="12"/>
        <v>090-5441-0876</v>
      </c>
      <c r="AD36" s="57" t="str">
        <f t="shared" si="13"/>
        <v>349-0101</v>
      </c>
      <c r="AE36" s="57" t="str">
        <f t="shared" si="14"/>
        <v>埼玉県蓮田市黒浜４０８８</v>
      </c>
      <c r="AF36" s="57" t="str">
        <f t="shared" si="15"/>
        <v>０４８－７６８－７８２０</v>
      </c>
      <c r="AG36" s="57" t="str">
        <f t="shared" si="16"/>
        <v>０４８－７６５－１５００</v>
      </c>
      <c r="AH36" s="57">
        <f t="shared" si="17"/>
        <v>13500</v>
      </c>
      <c r="AI36" s="58"/>
      <c r="AJ36" s="47"/>
      <c r="AK36" s="47"/>
      <c r="AL36" s="47"/>
      <c r="AM36" s="47"/>
      <c r="AN36" s="47"/>
      <c r="AO36" s="47"/>
      <c r="AP36" s="47"/>
      <c r="AQ36" s="47"/>
      <c r="AR36" s="47"/>
    </row>
    <row r="37" spans="1:48" x14ac:dyDescent="0.2">
      <c r="L37" s="19" t="s">
        <v>89</v>
      </c>
      <c r="M37" s="19">
        <f>SUM(M17:M36)</f>
        <v>1000</v>
      </c>
      <c r="N37" s="11" t="s">
        <v>172</v>
      </c>
      <c r="O37" s="19">
        <f>SUM(O17:O36)</f>
        <v>3500</v>
      </c>
      <c r="P37" s="11" t="s">
        <v>173</v>
      </c>
      <c r="Q37" s="19">
        <f>SUM(Q17:Q36)</f>
        <v>9000</v>
      </c>
      <c r="R37" s="62">
        <f>SUM(R17:R36)</f>
        <v>13500</v>
      </c>
      <c r="AC37" s="47"/>
      <c r="AD37" s="47"/>
      <c r="AE37" s="47"/>
      <c r="AF37" s="47"/>
      <c r="AG37" s="47"/>
      <c r="AH37" s="47"/>
      <c r="AI37" s="47"/>
      <c r="AJ37" s="47"/>
      <c r="AK37" s="47"/>
      <c r="AL37" s="47"/>
      <c r="AM37" s="47"/>
      <c r="AN37" s="47"/>
      <c r="AO37" s="47"/>
      <c r="AP37" s="47"/>
      <c r="AQ37" s="47"/>
      <c r="AR37" s="47"/>
    </row>
    <row r="38" spans="1:48" x14ac:dyDescent="0.2">
      <c r="M38" s="18"/>
      <c r="AC38" s="47"/>
      <c r="AD38" s="47"/>
      <c r="AE38" s="47"/>
      <c r="AF38" s="47"/>
      <c r="AG38" s="47"/>
      <c r="AH38" s="47"/>
      <c r="AI38" s="47"/>
      <c r="AJ38" s="47"/>
      <c r="AK38" s="47"/>
      <c r="AL38" s="47"/>
      <c r="AM38" s="47"/>
      <c r="AN38" s="47"/>
      <c r="AO38" s="47"/>
      <c r="AP38" s="47"/>
      <c r="AQ38" s="47"/>
      <c r="AR38" s="47"/>
    </row>
    <row r="39" spans="1:48" x14ac:dyDescent="0.2">
      <c r="M39" s="18"/>
      <c r="AC39" s="47"/>
      <c r="AD39" s="47"/>
      <c r="AJ39" s="47" t="s">
        <v>11</v>
      </c>
      <c r="AK39" s="47"/>
      <c r="AL39" s="47"/>
      <c r="AM39" s="47"/>
      <c r="AN39" s="47"/>
      <c r="AO39" s="47"/>
      <c r="AP39" s="47"/>
      <c r="AQ39" s="47"/>
      <c r="AR39" s="47"/>
      <c r="AS39" s="47"/>
      <c r="AT39" s="47"/>
      <c r="AU39" s="47"/>
      <c r="AV39" s="47"/>
    </row>
    <row r="40" spans="1:48" x14ac:dyDescent="0.2">
      <c r="M40" s="18"/>
      <c r="AC40" s="47"/>
      <c r="AD40" s="47"/>
      <c r="AJ40" s="48" t="s">
        <v>12</v>
      </c>
      <c r="AK40" s="48" t="s">
        <v>7</v>
      </c>
      <c r="AL40" s="48" t="s">
        <v>13</v>
      </c>
      <c r="AM40" s="48" t="s">
        <v>14</v>
      </c>
      <c r="AN40" s="48" t="s">
        <v>1</v>
      </c>
      <c r="AO40" s="48" t="s">
        <v>5</v>
      </c>
      <c r="AP40" s="48" t="s">
        <v>58</v>
      </c>
      <c r="AQ40" s="48" t="s">
        <v>84</v>
      </c>
      <c r="AR40" s="48" t="s">
        <v>110</v>
      </c>
      <c r="AS40" s="48" t="s">
        <v>87</v>
      </c>
      <c r="AT40" s="48" t="s">
        <v>111</v>
      </c>
      <c r="AU40" s="48" t="s">
        <v>112</v>
      </c>
      <c r="AV40" s="48" t="s">
        <v>113</v>
      </c>
    </row>
    <row r="41" spans="1:48" x14ac:dyDescent="0.2">
      <c r="M41" s="18"/>
      <c r="AC41" s="47"/>
      <c r="AD41" s="47"/>
      <c r="AJ41" s="47" t="s">
        <v>15</v>
      </c>
      <c r="AK41" s="47" t="s">
        <v>16</v>
      </c>
      <c r="AL41" s="47">
        <v>100</v>
      </c>
      <c r="AM41" s="47" t="s">
        <v>17</v>
      </c>
      <c r="AN41" s="47" t="s">
        <v>18</v>
      </c>
      <c r="AO41" s="47" t="s">
        <v>141</v>
      </c>
      <c r="AP41" s="47" t="s">
        <v>155</v>
      </c>
      <c r="AQ41" s="47">
        <v>2000</v>
      </c>
      <c r="AR41" s="47">
        <v>1</v>
      </c>
      <c r="AS41" s="47">
        <v>1</v>
      </c>
      <c r="AT41" s="47" t="s">
        <v>69</v>
      </c>
      <c r="AU41" s="47" t="s">
        <v>91</v>
      </c>
      <c r="AV41" s="47">
        <v>1500</v>
      </c>
    </row>
    <row r="42" spans="1:48" x14ac:dyDescent="0.2">
      <c r="A42" s="28" t="s">
        <v>2</v>
      </c>
      <c r="B42" s="28" t="s">
        <v>76</v>
      </c>
      <c r="C42" s="29" t="s">
        <v>81</v>
      </c>
      <c r="D42" s="28" t="s">
        <v>82</v>
      </c>
      <c r="E42" s="28" t="s">
        <v>83</v>
      </c>
      <c r="F42" s="28" t="s">
        <v>77</v>
      </c>
      <c r="G42" s="28" t="s">
        <v>78</v>
      </c>
      <c r="H42" s="28" t="s">
        <v>79</v>
      </c>
      <c r="I42" s="28" t="s">
        <v>80</v>
      </c>
      <c r="J42" s="28" t="s">
        <v>114</v>
      </c>
      <c r="K42" s="28"/>
      <c r="L42" s="29"/>
      <c r="M42" s="18"/>
      <c r="AC42" s="47"/>
      <c r="AD42" s="47"/>
      <c r="AJ42" s="47" t="s">
        <v>19</v>
      </c>
      <c r="AK42" s="47" t="s">
        <v>20</v>
      </c>
      <c r="AL42" s="47">
        <v>200</v>
      </c>
      <c r="AM42" s="47" t="s">
        <v>21</v>
      </c>
      <c r="AN42" s="47" t="s">
        <v>22</v>
      </c>
      <c r="AO42" s="47" t="s">
        <v>143</v>
      </c>
      <c r="AP42" s="47" t="s">
        <v>156</v>
      </c>
      <c r="AQ42" s="47">
        <v>2001</v>
      </c>
      <c r="AR42" s="47">
        <v>2</v>
      </c>
      <c r="AS42" s="47">
        <v>2</v>
      </c>
      <c r="AT42" s="47" t="s">
        <v>68</v>
      </c>
      <c r="AU42" s="47" t="s">
        <v>92</v>
      </c>
      <c r="AV42" s="47">
        <v>1200</v>
      </c>
    </row>
    <row r="43" spans="1:48" x14ac:dyDescent="0.2">
      <c r="A43" s="28" t="str">
        <f>K5</f>
        <v>U18</v>
      </c>
      <c r="B43" s="28" t="str">
        <f>D4</f>
        <v>埼玉県立蓮田松韻高等学校</v>
      </c>
      <c r="C43" s="28" t="str">
        <f>D10</f>
        <v>松浦　直人</v>
      </c>
      <c r="D43" s="28" t="str">
        <f>D11</f>
        <v>matsuura.naoto.41@spec.ed.jp</v>
      </c>
      <c r="E43" s="28" t="str">
        <f>D13</f>
        <v>090-5441-0876</v>
      </c>
      <c r="F43" s="28" t="str">
        <f>D6</f>
        <v>349-0101</v>
      </c>
      <c r="G43" s="28" t="str">
        <f>D7</f>
        <v>埼玉県蓮田市黒浜４０８８</v>
      </c>
      <c r="H43" s="28" t="str">
        <f>D8</f>
        <v>０４８－７６８－７８２０</v>
      </c>
      <c r="I43" s="28" t="str">
        <f>D9</f>
        <v>０４８－７６５－１５００</v>
      </c>
      <c r="J43" s="63">
        <f>R37</f>
        <v>13500</v>
      </c>
      <c r="K43" s="28"/>
      <c r="L43" s="29"/>
      <c r="M43" s="18"/>
      <c r="AC43" s="47"/>
      <c r="AD43" s="47"/>
      <c r="AJ43" s="47"/>
      <c r="AK43" s="47" t="s">
        <v>23</v>
      </c>
      <c r="AL43" s="47">
        <v>400</v>
      </c>
      <c r="AM43" s="47" t="s">
        <v>24</v>
      </c>
      <c r="AN43" s="47" t="s">
        <v>25</v>
      </c>
      <c r="AO43" s="47" t="s">
        <v>144</v>
      </c>
      <c r="AP43" s="47" t="s">
        <v>59</v>
      </c>
      <c r="AQ43" s="47">
        <v>2002</v>
      </c>
      <c r="AR43" s="47">
        <v>3</v>
      </c>
      <c r="AS43" s="47">
        <v>3</v>
      </c>
      <c r="AT43" s="47" t="s">
        <v>67</v>
      </c>
      <c r="AU43" s="47" t="s">
        <v>90</v>
      </c>
      <c r="AV43" s="47">
        <v>1000</v>
      </c>
    </row>
    <row r="44" spans="1:48" x14ac:dyDescent="0.2">
      <c r="M44" s="18"/>
      <c r="AC44" s="47"/>
      <c r="AD44" s="47"/>
      <c r="AJ44" s="47"/>
      <c r="AK44" s="47" t="s">
        <v>27</v>
      </c>
      <c r="AL44" s="47">
        <v>600</v>
      </c>
      <c r="AM44" s="47" t="s">
        <v>28</v>
      </c>
      <c r="AN44" s="47"/>
      <c r="AO44" s="47" t="s">
        <v>145</v>
      </c>
      <c r="AP44" s="47"/>
      <c r="AQ44" s="47">
        <v>2003</v>
      </c>
      <c r="AR44" s="47">
        <v>4</v>
      </c>
      <c r="AS44" s="47">
        <v>4</v>
      </c>
      <c r="AT44" s="47" t="s">
        <v>66</v>
      </c>
      <c r="AU44" s="47"/>
      <c r="AV44" s="47"/>
    </row>
    <row r="45" spans="1:48" x14ac:dyDescent="0.2">
      <c r="M45" s="18"/>
      <c r="AC45" s="47"/>
      <c r="AD45" s="47"/>
      <c r="AJ45" s="47"/>
      <c r="AK45" s="47" t="s">
        <v>29</v>
      </c>
      <c r="AL45" s="47">
        <v>800</v>
      </c>
      <c r="AM45" s="47" t="s">
        <v>30</v>
      </c>
      <c r="AN45" s="47"/>
      <c r="AO45" s="47"/>
      <c r="AP45" s="47"/>
      <c r="AQ45" s="47">
        <v>2004</v>
      </c>
      <c r="AR45" s="47">
        <v>5</v>
      </c>
      <c r="AS45" s="47">
        <v>5</v>
      </c>
      <c r="AT45" s="47" t="s">
        <v>70</v>
      </c>
      <c r="AU45" s="47"/>
      <c r="AV45" s="47"/>
    </row>
    <row r="46" spans="1:48" x14ac:dyDescent="0.2">
      <c r="M46" s="18"/>
      <c r="AC46" s="47"/>
      <c r="AD46" s="47"/>
      <c r="AJ46" s="47"/>
      <c r="AK46" s="47" t="s">
        <v>31</v>
      </c>
      <c r="AL46" s="47">
        <v>1000</v>
      </c>
      <c r="AM46" s="47" t="s">
        <v>32</v>
      </c>
      <c r="AN46" s="47"/>
      <c r="AO46" s="47"/>
      <c r="AP46" s="47"/>
      <c r="AQ46" s="47">
        <v>2005</v>
      </c>
      <c r="AR46" s="47">
        <v>6</v>
      </c>
      <c r="AS46" s="47">
        <v>6</v>
      </c>
      <c r="AT46" s="47" t="s">
        <v>71</v>
      </c>
      <c r="AU46" s="47"/>
      <c r="AV46" s="47"/>
    </row>
    <row r="47" spans="1:48" x14ac:dyDescent="0.2">
      <c r="M47" s="18"/>
      <c r="AC47" s="47"/>
      <c r="AD47" s="47"/>
      <c r="AJ47" s="47"/>
      <c r="AK47" s="47" t="s">
        <v>165</v>
      </c>
      <c r="AL47" s="47">
        <v>1500</v>
      </c>
      <c r="AM47" s="47" t="s">
        <v>33</v>
      </c>
      <c r="AN47" s="47"/>
      <c r="AO47" s="47"/>
      <c r="AP47" s="47"/>
      <c r="AQ47" s="47">
        <v>2006</v>
      </c>
      <c r="AR47" s="47">
        <v>7</v>
      </c>
      <c r="AS47" s="47">
        <v>7</v>
      </c>
      <c r="AT47" s="47" t="s">
        <v>93</v>
      </c>
      <c r="AU47" s="47"/>
      <c r="AV47" s="47"/>
    </row>
    <row r="48" spans="1:48" x14ac:dyDescent="0.2">
      <c r="M48" s="18"/>
      <c r="AC48" s="47"/>
      <c r="AD48" s="47"/>
      <c r="AJ48" s="47"/>
      <c r="AK48" s="47"/>
      <c r="AL48" s="47">
        <v>3000</v>
      </c>
      <c r="AM48" s="47" t="s">
        <v>34</v>
      </c>
      <c r="AN48" s="47"/>
      <c r="AO48" s="47"/>
      <c r="AP48" s="47"/>
      <c r="AQ48" s="47">
        <v>2007</v>
      </c>
      <c r="AR48" s="47">
        <v>8</v>
      </c>
      <c r="AS48" s="47">
        <v>8</v>
      </c>
      <c r="AT48" s="47" t="s">
        <v>94</v>
      </c>
      <c r="AU48" s="47"/>
      <c r="AV48" s="47"/>
    </row>
    <row r="49" spans="13:48" x14ac:dyDescent="0.2">
      <c r="M49" s="18"/>
      <c r="AC49" s="47"/>
      <c r="AD49" s="47"/>
      <c r="AJ49" s="47"/>
      <c r="AK49" s="47"/>
      <c r="AL49" s="47">
        <v>5000</v>
      </c>
      <c r="AM49" s="47" t="s">
        <v>35</v>
      </c>
      <c r="AN49" s="47"/>
      <c r="AO49" s="47"/>
      <c r="AP49" s="47"/>
      <c r="AQ49" s="47">
        <v>2008</v>
      </c>
      <c r="AR49" s="47">
        <v>9</v>
      </c>
      <c r="AS49" s="47">
        <v>9</v>
      </c>
      <c r="AT49" s="47"/>
      <c r="AU49" s="47"/>
      <c r="AV49" s="47"/>
    </row>
    <row r="50" spans="13:48" x14ac:dyDescent="0.2">
      <c r="M50" s="18"/>
      <c r="AC50" s="47"/>
      <c r="AD50" s="47"/>
      <c r="AJ50" s="47"/>
      <c r="AK50" s="47"/>
      <c r="AL50" s="47">
        <v>10000</v>
      </c>
      <c r="AM50" s="47" t="s">
        <v>37</v>
      </c>
      <c r="AN50" s="47"/>
      <c r="AO50" s="47"/>
      <c r="AP50" s="47"/>
      <c r="AQ50" s="47">
        <v>2009</v>
      </c>
      <c r="AR50" s="47">
        <v>10</v>
      </c>
      <c r="AS50" s="47">
        <v>10</v>
      </c>
      <c r="AT50" s="47"/>
      <c r="AU50" s="47"/>
      <c r="AV50" s="47"/>
    </row>
    <row r="51" spans="13:48" x14ac:dyDescent="0.2">
      <c r="M51" s="18"/>
      <c r="AC51" s="47"/>
      <c r="AD51" s="47"/>
      <c r="AJ51" s="47"/>
      <c r="AK51" s="47"/>
      <c r="AL51" s="47" t="s">
        <v>36</v>
      </c>
      <c r="AM51" s="47" t="s">
        <v>39</v>
      </c>
      <c r="AN51" s="47"/>
      <c r="AO51" s="47"/>
      <c r="AP51" s="47"/>
      <c r="AQ51" s="47">
        <v>2010</v>
      </c>
      <c r="AR51" s="47">
        <v>11</v>
      </c>
      <c r="AS51" s="47">
        <v>11</v>
      </c>
      <c r="AT51" s="47"/>
      <c r="AU51" s="47"/>
      <c r="AV51" s="47"/>
    </row>
    <row r="52" spans="13:48" x14ac:dyDescent="0.2">
      <c r="M52" s="18"/>
      <c r="AC52" s="47"/>
      <c r="AD52" s="47"/>
      <c r="AJ52" s="47"/>
      <c r="AK52" s="47"/>
      <c r="AL52" s="47" t="s">
        <v>38</v>
      </c>
      <c r="AM52" s="47" t="s">
        <v>41</v>
      </c>
      <c r="AN52" s="47"/>
      <c r="AO52" s="47"/>
      <c r="AP52" s="47"/>
      <c r="AQ52" s="47">
        <v>2011</v>
      </c>
      <c r="AR52" s="47">
        <v>12</v>
      </c>
      <c r="AS52" s="47">
        <v>12</v>
      </c>
      <c r="AT52" s="47"/>
      <c r="AU52" s="47"/>
      <c r="AV52" s="47"/>
    </row>
    <row r="53" spans="13:48" x14ac:dyDescent="0.2">
      <c r="M53" s="18"/>
      <c r="AC53" s="47"/>
      <c r="AD53" s="47"/>
      <c r="AJ53" s="47"/>
      <c r="AK53" s="47"/>
      <c r="AL53" s="47" t="s">
        <v>40</v>
      </c>
      <c r="AM53" s="47"/>
      <c r="AN53" s="47"/>
      <c r="AO53" s="47"/>
      <c r="AP53" s="47"/>
      <c r="AQ53" s="47">
        <v>2012</v>
      </c>
      <c r="AR53" s="47"/>
      <c r="AS53" s="47">
        <v>13</v>
      </c>
      <c r="AT53" s="47"/>
      <c r="AU53" s="47"/>
      <c r="AV53" s="47"/>
    </row>
    <row r="54" spans="13:48" x14ac:dyDescent="0.2">
      <c r="M54" s="18"/>
      <c r="AC54" s="47"/>
      <c r="AD54" s="47"/>
      <c r="AJ54" s="47"/>
      <c r="AK54" s="47"/>
      <c r="AL54" s="47" t="s">
        <v>42</v>
      </c>
      <c r="AM54" s="47"/>
      <c r="AN54" s="47"/>
      <c r="AO54" s="47"/>
      <c r="AP54" s="47"/>
      <c r="AQ54" s="47">
        <v>2013</v>
      </c>
      <c r="AR54" s="47"/>
      <c r="AS54" s="47">
        <v>14</v>
      </c>
      <c r="AT54" s="47"/>
      <c r="AU54" s="47"/>
      <c r="AV54" s="47"/>
    </row>
    <row r="55" spans="13:48" x14ac:dyDescent="0.2">
      <c r="M55" s="18"/>
      <c r="AC55" s="47"/>
      <c r="AD55" s="47"/>
      <c r="AJ55" s="47"/>
      <c r="AK55" s="47"/>
      <c r="AL55" s="47" t="s">
        <v>43</v>
      </c>
      <c r="AM55" s="47"/>
      <c r="AN55" s="47"/>
      <c r="AO55" s="47"/>
      <c r="AP55" s="47"/>
      <c r="AQ55" s="47">
        <v>2014</v>
      </c>
      <c r="AR55" s="47"/>
      <c r="AS55" s="47">
        <v>15</v>
      </c>
      <c r="AT55" s="47"/>
      <c r="AU55" s="47"/>
      <c r="AV55" s="47"/>
    </row>
    <row r="56" spans="13:48" x14ac:dyDescent="0.2">
      <c r="M56" s="18"/>
      <c r="AC56" s="47"/>
      <c r="AD56" s="47"/>
      <c r="AJ56" s="47"/>
      <c r="AK56" s="47"/>
      <c r="AL56" s="47" t="s">
        <v>44</v>
      </c>
      <c r="AM56" s="47"/>
      <c r="AN56" s="47"/>
      <c r="AO56" s="47"/>
      <c r="AP56" s="47"/>
      <c r="AQ56" s="47">
        <v>2015</v>
      </c>
      <c r="AR56" s="47"/>
      <c r="AS56" s="47">
        <v>16</v>
      </c>
      <c r="AT56" s="47"/>
      <c r="AU56" s="47"/>
      <c r="AV56" s="47"/>
    </row>
    <row r="57" spans="13:48" x14ac:dyDescent="0.2">
      <c r="M57" s="18"/>
      <c r="AC57" s="47"/>
      <c r="AD57" s="47"/>
      <c r="AJ57" s="47"/>
      <c r="AK57" s="47"/>
      <c r="AL57" s="47" t="s">
        <v>45</v>
      </c>
      <c r="AM57" s="47"/>
      <c r="AN57" s="47"/>
      <c r="AO57" s="47"/>
      <c r="AP57" s="47"/>
      <c r="AQ57" s="47">
        <v>2016</v>
      </c>
      <c r="AR57" s="47"/>
      <c r="AS57" s="47">
        <v>17</v>
      </c>
      <c r="AT57" s="47"/>
      <c r="AU57" s="47"/>
      <c r="AV57" s="47"/>
    </row>
    <row r="58" spans="13:48" x14ac:dyDescent="0.2">
      <c r="M58" s="18"/>
      <c r="AC58" s="47"/>
      <c r="AD58" s="47"/>
      <c r="AJ58" s="47"/>
      <c r="AK58" s="47"/>
      <c r="AL58" s="47" t="s">
        <v>46</v>
      </c>
      <c r="AM58" s="47"/>
      <c r="AN58" s="47"/>
      <c r="AO58" s="47"/>
      <c r="AP58" s="47"/>
      <c r="AQ58" s="47">
        <v>2017</v>
      </c>
      <c r="AR58" s="47"/>
      <c r="AS58" s="47">
        <v>18</v>
      </c>
      <c r="AT58" s="47"/>
      <c r="AU58" s="47"/>
      <c r="AV58" s="47"/>
    </row>
    <row r="59" spans="13:48" x14ac:dyDescent="0.2">
      <c r="M59" s="18"/>
      <c r="AC59" s="47"/>
      <c r="AD59" s="47"/>
      <c r="AJ59" s="47"/>
      <c r="AK59" s="47"/>
      <c r="AL59" s="47" t="s">
        <v>47</v>
      </c>
      <c r="AM59" s="47"/>
      <c r="AN59" s="47"/>
      <c r="AO59" s="47"/>
      <c r="AP59" s="47"/>
      <c r="AQ59" s="47">
        <v>2018</v>
      </c>
      <c r="AR59" s="47"/>
      <c r="AS59" s="47">
        <v>19</v>
      </c>
      <c r="AT59" s="47"/>
      <c r="AU59" s="47"/>
      <c r="AV59" s="47"/>
    </row>
    <row r="60" spans="13:48" x14ac:dyDescent="0.2">
      <c r="M60" s="18"/>
      <c r="AC60" s="47"/>
      <c r="AD60" s="47"/>
      <c r="AJ60" s="47"/>
      <c r="AK60" s="47"/>
      <c r="AL60" s="47" t="s">
        <v>48</v>
      </c>
      <c r="AM60" s="47"/>
      <c r="AN60" s="47"/>
      <c r="AO60" s="47"/>
      <c r="AP60" s="47"/>
      <c r="AQ60" s="47">
        <v>2019</v>
      </c>
      <c r="AR60" s="47"/>
      <c r="AS60" s="47">
        <v>20</v>
      </c>
      <c r="AT60" s="47"/>
      <c r="AU60" s="47"/>
      <c r="AV60" s="47"/>
    </row>
    <row r="61" spans="13:48" x14ac:dyDescent="0.2">
      <c r="M61" s="18"/>
      <c r="AC61" s="47"/>
      <c r="AD61" s="47"/>
      <c r="AJ61" s="47"/>
      <c r="AK61" s="47"/>
      <c r="AL61" s="47" t="s">
        <v>49</v>
      </c>
      <c r="AM61" s="47"/>
      <c r="AN61" s="47"/>
      <c r="AO61" s="47"/>
      <c r="AP61" s="47"/>
      <c r="AQ61" s="47">
        <v>2020</v>
      </c>
      <c r="AR61" s="47"/>
      <c r="AS61" s="47">
        <v>21</v>
      </c>
      <c r="AT61" s="47"/>
      <c r="AU61" s="47"/>
      <c r="AV61" s="47"/>
    </row>
    <row r="62" spans="13:48" x14ac:dyDescent="0.2">
      <c r="M62" s="18"/>
      <c r="AC62" s="47"/>
      <c r="AD62" s="47"/>
      <c r="AJ62" s="47"/>
      <c r="AK62" s="47"/>
      <c r="AL62" s="47" t="s">
        <v>50</v>
      </c>
      <c r="AM62" s="47"/>
      <c r="AN62" s="47"/>
      <c r="AO62" s="47"/>
      <c r="AP62" s="47"/>
      <c r="AQ62" s="47"/>
      <c r="AR62" s="47"/>
      <c r="AS62" s="47">
        <v>22</v>
      </c>
      <c r="AT62" s="47"/>
      <c r="AU62" s="47"/>
      <c r="AV62" s="47"/>
    </row>
    <row r="63" spans="13:48" x14ac:dyDescent="0.2">
      <c r="M63" s="18"/>
      <c r="AC63" s="47"/>
      <c r="AD63" s="47"/>
      <c r="AJ63" s="47"/>
      <c r="AK63" s="47"/>
      <c r="AL63" s="47" t="s">
        <v>51</v>
      </c>
      <c r="AM63" s="47"/>
      <c r="AN63" s="47"/>
      <c r="AO63" s="47"/>
      <c r="AP63" s="47"/>
      <c r="AQ63" s="47"/>
      <c r="AR63" s="47"/>
      <c r="AS63" s="47">
        <v>23</v>
      </c>
      <c r="AT63" s="47"/>
      <c r="AU63" s="47"/>
      <c r="AV63" s="47"/>
    </row>
    <row r="64" spans="13:48" x14ac:dyDescent="0.2">
      <c r="M64" s="18"/>
      <c r="AC64" s="47"/>
      <c r="AD64" s="47"/>
      <c r="AJ64" s="47"/>
      <c r="AK64" s="47"/>
      <c r="AL64" s="47" t="s">
        <v>52</v>
      </c>
      <c r="AM64" s="47"/>
      <c r="AN64" s="47"/>
      <c r="AO64" s="47"/>
      <c r="AP64" s="47"/>
      <c r="AQ64" s="47"/>
      <c r="AR64" s="47"/>
      <c r="AS64" s="47">
        <v>24</v>
      </c>
      <c r="AT64" s="47"/>
      <c r="AU64" s="47"/>
      <c r="AV64" s="47"/>
    </row>
    <row r="65" spans="13:48" x14ac:dyDescent="0.2">
      <c r="M65" s="18"/>
      <c r="AC65" s="47"/>
      <c r="AD65" s="47"/>
      <c r="AJ65" s="47"/>
      <c r="AK65" s="47"/>
      <c r="AL65" s="47" t="s">
        <v>53</v>
      </c>
      <c r="AM65" s="47"/>
      <c r="AN65" s="47"/>
      <c r="AO65" s="47"/>
      <c r="AP65" s="47"/>
      <c r="AQ65" s="47"/>
      <c r="AR65" s="47"/>
      <c r="AS65" s="47">
        <v>25</v>
      </c>
      <c r="AT65" s="47"/>
      <c r="AU65" s="47"/>
      <c r="AV65" s="47"/>
    </row>
    <row r="66" spans="13:48" x14ac:dyDescent="0.2">
      <c r="M66" s="18"/>
      <c r="AC66" s="47"/>
      <c r="AD66" s="47"/>
      <c r="AJ66" s="47"/>
      <c r="AK66" s="47"/>
      <c r="AL66" s="47" t="s">
        <v>54</v>
      </c>
      <c r="AM66" s="47"/>
      <c r="AN66" s="47"/>
      <c r="AO66" s="47"/>
      <c r="AP66" s="47"/>
      <c r="AQ66" s="47"/>
      <c r="AR66" s="47"/>
      <c r="AS66" s="47">
        <v>26</v>
      </c>
      <c r="AT66" s="47"/>
      <c r="AU66" s="47"/>
      <c r="AV66" s="47"/>
    </row>
    <row r="67" spans="13:48" x14ac:dyDescent="0.2">
      <c r="M67" s="18"/>
      <c r="AC67" s="47"/>
      <c r="AD67" s="47"/>
      <c r="AJ67" s="47"/>
      <c r="AK67" s="47"/>
      <c r="AL67" s="47" t="s">
        <v>55</v>
      </c>
      <c r="AM67" s="47"/>
      <c r="AN67" s="47"/>
      <c r="AO67" s="47"/>
      <c r="AP67" s="47"/>
      <c r="AQ67" s="47"/>
      <c r="AR67" s="47"/>
      <c r="AS67" s="47">
        <v>27</v>
      </c>
      <c r="AT67" s="47"/>
      <c r="AU67" s="47"/>
      <c r="AV67" s="47"/>
    </row>
    <row r="68" spans="13:48" x14ac:dyDescent="0.2">
      <c r="M68" s="18"/>
      <c r="AC68" s="47"/>
      <c r="AD68" s="47"/>
      <c r="AJ68" s="47"/>
      <c r="AK68" s="47"/>
      <c r="AL68" s="47" t="s">
        <v>56</v>
      </c>
      <c r="AM68" s="47"/>
      <c r="AN68" s="47"/>
      <c r="AO68" s="47"/>
      <c r="AP68" s="47"/>
      <c r="AQ68" s="47"/>
      <c r="AR68" s="47"/>
      <c r="AS68" s="47">
        <v>28</v>
      </c>
      <c r="AT68" s="47"/>
      <c r="AU68" s="47"/>
      <c r="AV68" s="47"/>
    </row>
    <row r="69" spans="13:48" x14ac:dyDescent="0.2">
      <c r="M69" s="18"/>
      <c r="AC69" s="47"/>
      <c r="AD69" s="47"/>
      <c r="AJ69" s="47"/>
      <c r="AK69" s="47"/>
      <c r="AL69" s="47" t="s">
        <v>57</v>
      </c>
      <c r="AM69" s="47"/>
      <c r="AN69" s="47"/>
      <c r="AO69" s="47"/>
      <c r="AP69" s="47"/>
      <c r="AQ69" s="47"/>
      <c r="AR69" s="47"/>
      <c r="AS69" s="47">
        <v>29</v>
      </c>
      <c r="AT69" s="47"/>
      <c r="AU69" s="47"/>
      <c r="AV69" s="47"/>
    </row>
    <row r="70" spans="13:48" x14ac:dyDescent="0.2">
      <c r="M70" s="18"/>
      <c r="AC70" s="47"/>
      <c r="AD70" s="47"/>
      <c r="AJ70" s="47"/>
      <c r="AK70" s="47"/>
      <c r="AL70" s="47" t="s">
        <v>133</v>
      </c>
      <c r="AM70" s="47"/>
      <c r="AN70" s="47"/>
      <c r="AO70" s="47"/>
      <c r="AP70" s="47"/>
      <c r="AQ70" s="47"/>
      <c r="AR70" s="47"/>
      <c r="AS70" s="47">
        <v>30</v>
      </c>
      <c r="AT70" s="47"/>
      <c r="AU70" s="47"/>
      <c r="AV70" s="47"/>
    </row>
    <row r="71" spans="13:48" x14ac:dyDescent="0.2">
      <c r="M71" s="18"/>
      <c r="AC71" s="47"/>
      <c r="AD71" s="47"/>
      <c r="AE71" s="47"/>
      <c r="AF71" s="47"/>
      <c r="AG71" s="47"/>
      <c r="AH71" s="47"/>
      <c r="AI71" s="47"/>
      <c r="AJ71" s="47"/>
      <c r="AK71" s="47"/>
      <c r="AL71" s="47" t="s">
        <v>137</v>
      </c>
      <c r="AM71" s="47"/>
      <c r="AN71" s="47">
        <v>31</v>
      </c>
      <c r="AO71" s="47"/>
      <c r="AP71" s="47"/>
      <c r="AQ71" s="47"/>
      <c r="AR71" s="47"/>
    </row>
    <row r="72" spans="13:48" x14ac:dyDescent="0.2">
      <c r="M72" s="18"/>
      <c r="AC72" s="47"/>
      <c r="AD72" s="47"/>
      <c r="AE72" s="47"/>
      <c r="AF72" s="47"/>
      <c r="AG72" s="47"/>
      <c r="AH72" s="47"/>
      <c r="AI72" s="47"/>
      <c r="AJ72" s="47"/>
      <c r="AK72" s="47"/>
      <c r="AL72" s="47" t="s">
        <v>166</v>
      </c>
      <c r="AM72" s="47"/>
      <c r="AN72" s="47"/>
      <c r="AO72" s="47"/>
      <c r="AP72" s="47"/>
      <c r="AQ72" s="47"/>
      <c r="AR72" s="47"/>
    </row>
    <row r="73" spans="13:48" x14ac:dyDescent="0.2">
      <c r="M73" s="18"/>
      <c r="AL73" s="47" t="s">
        <v>167</v>
      </c>
    </row>
    <row r="74" spans="13:48" x14ac:dyDescent="0.2">
      <c r="M74" s="18"/>
      <c r="AL74" s="47" t="s">
        <v>168</v>
      </c>
    </row>
    <row r="75" spans="13:48" x14ac:dyDescent="0.2">
      <c r="M75" s="18"/>
    </row>
    <row r="76" spans="13:48" x14ac:dyDescent="0.2">
      <c r="M76" s="18"/>
    </row>
    <row r="77" spans="13:48" x14ac:dyDescent="0.2">
      <c r="M77" s="18"/>
    </row>
    <row r="78" spans="13:48" x14ac:dyDescent="0.2">
      <c r="M78" s="18"/>
    </row>
    <row r="79" spans="13:48" x14ac:dyDescent="0.2">
      <c r="M79" s="18"/>
    </row>
    <row r="80" spans="13:48" x14ac:dyDescent="0.2">
      <c r="M80" s="18"/>
    </row>
    <row r="81" spans="13:13" x14ac:dyDescent="0.2">
      <c r="M81" s="18"/>
    </row>
    <row r="82" spans="13:13" x14ac:dyDescent="0.2">
      <c r="M82" s="18"/>
    </row>
    <row r="83" spans="13:13" x14ac:dyDescent="0.2">
      <c r="M83" s="18"/>
    </row>
    <row r="84" spans="13:13" x14ac:dyDescent="0.2">
      <c r="M84" s="18"/>
    </row>
    <row r="85" spans="13:13" x14ac:dyDescent="0.2">
      <c r="M85" s="18"/>
    </row>
    <row r="86" spans="13:13" x14ac:dyDescent="0.2">
      <c r="M86" s="18"/>
    </row>
    <row r="87" spans="13:13" x14ac:dyDescent="0.2">
      <c r="M87" s="18"/>
    </row>
    <row r="88" spans="13:13" x14ac:dyDescent="0.2">
      <c r="M88" s="18"/>
    </row>
    <row r="89" spans="13:13" x14ac:dyDescent="0.2">
      <c r="M89" s="18"/>
    </row>
    <row r="90" spans="13:13" x14ac:dyDescent="0.2">
      <c r="M90" s="18"/>
    </row>
    <row r="91" spans="13:13" x14ac:dyDescent="0.2">
      <c r="M91" s="18"/>
    </row>
    <row r="92" spans="13:13" x14ac:dyDescent="0.2">
      <c r="M92" s="18"/>
    </row>
    <row r="93" spans="13:13" x14ac:dyDescent="0.2">
      <c r="M93" s="18"/>
    </row>
    <row r="94" spans="13:13" x14ac:dyDescent="0.2">
      <c r="M94" s="18"/>
    </row>
    <row r="95" spans="13:13" x14ac:dyDescent="0.2">
      <c r="M95" s="18"/>
    </row>
    <row r="96" spans="13:13" x14ac:dyDescent="0.2">
      <c r="M96" s="18"/>
    </row>
    <row r="97" spans="13:13" x14ac:dyDescent="0.2">
      <c r="M97" s="18"/>
    </row>
    <row r="98" spans="13:13" x14ac:dyDescent="0.2">
      <c r="M98" s="18"/>
    </row>
    <row r="99" spans="13:13" x14ac:dyDescent="0.2">
      <c r="M99" s="18"/>
    </row>
    <row r="100" spans="13:13" x14ac:dyDescent="0.2">
      <c r="M100" s="18"/>
    </row>
    <row r="101" spans="13:13" x14ac:dyDescent="0.2">
      <c r="M101" s="18"/>
    </row>
    <row r="102" spans="13:13" x14ac:dyDescent="0.2">
      <c r="M102" s="18"/>
    </row>
    <row r="103" spans="13:13" x14ac:dyDescent="0.2">
      <c r="M103" s="18"/>
    </row>
    <row r="104" spans="13:13" x14ac:dyDescent="0.2">
      <c r="M104" s="18"/>
    </row>
    <row r="105" spans="13:13" x14ac:dyDescent="0.2">
      <c r="M105" s="18"/>
    </row>
    <row r="106" spans="13:13" x14ac:dyDescent="0.2">
      <c r="M106" s="18"/>
    </row>
    <row r="107" spans="13:13" x14ac:dyDescent="0.2">
      <c r="M107" s="18"/>
    </row>
    <row r="108" spans="13:13" x14ac:dyDescent="0.2">
      <c r="M108" s="18"/>
    </row>
    <row r="109" spans="13:13" x14ac:dyDescent="0.2">
      <c r="M109" s="18"/>
    </row>
    <row r="110" spans="13:13" x14ac:dyDescent="0.2">
      <c r="M110" s="18"/>
    </row>
    <row r="111" spans="13:13" x14ac:dyDescent="0.2">
      <c r="M111" s="18"/>
    </row>
    <row r="112" spans="13:13" x14ac:dyDescent="0.2">
      <c r="M112" s="18"/>
    </row>
    <row r="113" spans="13:13" x14ac:dyDescent="0.2">
      <c r="M113" s="18"/>
    </row>
    <row r="114" spans="13:13" x14ac:dyDescent="0.2">
      <c r="M114" s="18"/>
    </row>
    <row r="115" spans="13:13" x14ac:dyDescent="0.2">
      <c r="M115" s="18"/>
    </row>
    <row r="116" spans="13:13" x14ac:dyDescent="0.2">
      <c r="M116" s="18"/>
    </row>
    <row r="117" spans="13:13" x14ac:dyDescent="0.2">
      <c r="M117" s="18"/>
    </row>
    <row r="118" spans="13:13" x14ac:dyDescent="0.2">
      <c r="M118" s="18"/>
    </row>
    <row r="119" spans="13:13" x14ac:dyDescent="0.2">
      <c r="M119" s="18"/>
    </row>
    <row r="120" spans="13:13" x14ac:dyDescent="0.2">
      <c r="M120" s="18"/>
    </row>
    <row r="121" spans="13:13" x14ac:dyDescent="0.2">
      <c r="M121" s="18"/>
    </row>
    <row r="122" spans="13:13" x14ac:dyDescent="0.2">
      <c r="M122" s="18"/>
    </row>
    <row r="123" spans="13:13" x14ac:dyDescent="0.2">
      <c r="M123" s="18"/>
    </row>
    <row r="124" spans="13:13" x14ac:dyDescent="0.2">
      <c r="M124" s="18"/>
    </row>
    <row r="125" spans="13:13" x14ac:dyDescent="0.2">
      <c r="M125" s="18"/>
    </row>
    <row r="126" spans="13:13" x14ac:dyDescent="0.2">
      <c r="M126" s="18"/>
    </row>
    <row r="127" spans="13:13" x14ac:dyDescent="0.2">
      <c r="M127" s="18"/>
    </row>
    <row r="128" spans="13:13" x14ac:dyDescent="0.2">
      <c r="M128" s="18"/>
    </row>
    <row r="129" spans="13:13" x14ac:dyDescent="0.2">
      <c r="M129" s="18"/>
    </row>
    <row r="130" spans="13:13" x14ac:dyDescent="0.2">
      <c r="M130" s="18"/>
    </row>
    <row r="131" spans="13:13" x14ac:dyDescent="0.2">
      <c r="M131" s="18"/>
    </row>
    <row r="132" spans="13:13" x14ac:dyDescent="0.2">
      <c r="M132" s="18"/>
    </row>
    <row r="133" spans="13:13" x14ac:dyDescent="0.2">
      <c r="M133" s="18"/>
    </row>
    <row r="134" spans="13:13" x14ac:dyDescent="0.2">
      <c r="M134" s="18"/>
    </row>
    <row r="135" spans="13:13" x14ac:dyDescent="0.2">
      <c r="M135" s="18"/>
    </row>
    <row r="136" spans="13:13" x14ac:dyDescent="0.2">
      <c r="M136" s="18"/>
    </row>
    <row r="137" spans="13:13" x14ac:dyDescent="0.2">
      <c r="M137" s="18"/>
    </row>
    <row r="138" spans="13:13" x14ac:dyDescent="0.2">
      <c r="M138" s="18"/>
    </row>
    <row r="139" spans="13:13" x14ac:dyDescent="0.2">
      <c r="M139" s="18"/>
    </row>
    <row r="140" spans="13:13" x14ac:dyDescent="0.2">
      <c r="M140" s="18"/>
    </row>
    <row r="141" spans="13:13" x14ac:dyDescent="0.2">
      <c r="M141" s="18"/>
    </row>
    <row r="142" spans="13:13" x14ac:dyDescent="0.2">
      <c r="M142" s="18"/>
    </row>
    <row r="143" spans="13:13" x14ac:dyDescent="0.2">
      <c r="M143" s="18"/>
    </row>
    <row r="144" spans="13:13" x14ac:dyDescent="0.2">
      <c r="M144" s="18"/>
    </row>
    <row r="145" spans="13:13" x14ac:dyDescent="0.2">
      <c r="M145" s="18"/>
    </row>
    <row r="146" spans="13:13" x14ac:dyDescent="0.2">
      <c r="M146" s="18"/>
    </row>
    <row r="147" spans="13:13" x14ac:dyDescent="0.2">
      <c r="M147" s="18"/>
    </row>
    <row r="148" spans="13:13" x14ac:dyDescent="0.2">
      <c r="M148" s="18"/>
    </row>
    <row r="149" spans="13:13" x14ac:dyDescent="0.2">
      <c r="M149" s="18"/>
    </row>
    <row r="150" spans="13:13" x14ac:dyDescent="0.2">
      <c r="M150" s="18"/>
    </row>
    <row r="151" spans="13:13" x14ac:dyDescent="0.2">
      <c r="M151" s="18"/>
    </row>
    <row r="152" spans="13:13" x14ac:dyDescent="0.2">
      <c r="M152" s="18"/>
    </row>
    <row r="153" spans="13:13" x14ac:dyDescent="0.2">
      <c r="M153" s="18"/>
    </row>
    <row r="154" spans="13:13" x14ac:dyDescent="0.2">
      <c r="M154" s="18"/>
    </row>
    <row r="155" spans="13:13" x14ac:dyDescent="0.2">
      <c r="M155" s="18"/>
    </row>
    <row r="156" spans="13:13" x14ac:dyDescent="0.2">
      <c r="M156" s="18"/>
    </row>
    <row r="157" spans="13:13" x14ac:dyDescent="0.2">
      <c r="M157" s="18"/>
    </row>
    <row r="158" spans="13:13" x14ac:dyDescent="0.2">
      <c r="M158" s="18"/>
    </row>
    <row r="159" spans="13:13" x14ac:dyDescent="0.2">
      <c r="M159" s="18"/>
    </row>
    <row r="160" spans="13:13" x14ac:dyDescent="0.2">
      <c r="M160" s="18"/>
    </row>
    <row r="161" spans="13:13" x14ac:dyDescent="0.2">
      <c r="M161" s="18"/>
    </row>
    <row r="162" spans="13:13" x14ac:dyDescent="0.2">
      <c r="M162" s="18"/>
    </row>
    <row r="163" spans="13:13" x14ac:dyDescent="0.2">
      <c r="M163" s="18"/>
    </row>
    <row r="164" spans="13:13" x14ac:dyDescent="0.2">
      <c r="M164" s="18"/>
    </row>
    <row r="165" spans="13:13" x14ac:dyDescent="0.2">
      <c r="M165" s="18"/>
    </row>
    <row r="166" spans="13:13" x14ac:dyDescent="0.2">
      <c r="M166" s="18"/>
    </row>
    <row r="167" spans="13:13" x14ac:dyDescent="0.2">
      <c r="M167" s="18"/>
    </row>
    <row r="168" spans="13:13" x14ac:dyDescent="0.2">
      <c r="M168" s="18"/>
    </row>
    <row r="169" spans="13:13" x14ac:dyDescent="0.2">
      <c r="M169" s="18"/>
    </row>
    <row r="170" spans="13:13" x14ac:dyDescent="0.2">
      <c r="M170" s="18"/>
    </row>
    <row r="171" spans="13:13" x14ac:dyDescent="0.2">
      <c r="M171" s="18"/>
    </row>
    <row r="172" spans="13:13" x14ac:dyDescent="0.2">
      <c r="M172" s="18"/>
    </row>
    <row r="173" spans="13:13" x14ac:dyDescent="0.2">
      <c r="M173" s="18"/>
    </row>
    <row r="174" spans="13:13" x14ac:dyDescent="0.2">
      <c r="M174" s="18"/>
    </row>
    <row r="175" spans="13:13" x14ac:dyDescent="0.2">
      <c r="M175" s="18"/>
    </row>
    <row r="176" spans="13:13" x14ac:dyDescent="0.2">
      <c r="M176" s="18"/>
    </row>
    <row r="177" spans="13:13" x14ac:dyDescent="0.2">
      <c r="M177" s="18"/>
    </row>
    <row r="178" spans="13:13" x14ac:dyDescent="0.2">
      <c r="M178" s="18"/>
    </row>
    <row r="179" spans="13:13" x14ac:dyDescent="0.2">
      <c r="M179" s="18"/>
    </row>
    <row r="180" spans="13:13" x14ac:dyDescent="0.2">
      <c r="M180" s="18"/>
    </row>
    <row r="181" spans="13:13" x14ac:dyDescent="0.2">
      <c r="M181" s="18"/>
    </row>
  </sheetData>
  <sheetProtection algorithmName="SHA-512" hashValue="3CUQxD4rl0b7VHlZxBf/pjUReWAFA+Gi/TjywbmNDxfGADAw3zaDU1mNlYRdus+l2bmT6ViTtuw1qUBDtWlFCw==" saltValue="xDYCiqEzviVtKiujeLAu7g==" spinCount="100000" sheet="1" objects="1" scenarios="1"/>
  <mergeCells count="22">
    <mergeCell ref="B4:C5"/>
    <mergeCell ref="D4:J5"/>
    <mergeCell ref="K5:K7"/>
    <mergeCell ref="B6:C6"/>
    <mergeCell ref="D6:J6"/>
    <mergeCell ref="B7:C7"/>
    <mergeCell ref="D7:J7"/>
    <mergeCell ref="B8:C8"/>
    <mergeCell ref="D8:J8"/>
    <mergeCell ref="B9:C9"/>
    <mergeCell ref="D9:J9"/>
    <mergeCell ref="B10:C10"/>
    <mergeCell ref="D10:J10"/>
    <mergeCell ref="N15:O15"/>
    <mergeCell ref="S15:U15"/>
    <mergeCell ref="B11:C11"/>
    <mergeCell ref="D11:J11"/>
    <mergeCell ref="B12:C12"/>
    <mergeCell ref="D12:J12"/>
    <mergeCell ref="B13:C13"/>
    <mergeCell ref="D13:J13"/>
    <mergeCell ref="P15:Q15"/>
  </mergeCells>
  <phoneticPr fontId="2"/>
  <dataValidations count="12">
    <dataValidation imeMode="on" allowBlank="1" showInputMessage="1" showErrorMessage="1" sqref="D10 D18:D36 D4:D6 E4:J5 E17:F36" xr:uid="{F1BD38D8-28F8-4A3D-9984-A416C614EE7E}"/>
    <dataValidation type="list" allowBlank="1" showInputMessage="1" showErrorMessage="1" sqref="N17:N36 P17:P36" xr:uid="{E193CE42-B706-47DF-86AE-BD2FDA70584D}">
      <formula1>$AT$41:$AT$48</formula1>
    </dataValidation>
    <dataValidation type="list" allowBlank="1" showInputMessage="1" showErrorMessage="1" sqref="T17:T36" xr:uid="{68577EB3-6E62-4C48-8232-06AB328871D9}">
      <formula1>$AR$41:$AR$52</formula1>
    </dataValidation>
    <dataValidation type="list" allowBlank="1" showInputMessage="1" showErrorMessage="1" sqref="S17:S36" xr:uid="{15BD533E-6684-431F-98EE-12E4B8D1804C}">
      <formula1>$AQ$41:$AQ$61</formula1>
    </dataValidation>
    <dataValidation type="list" allowBlank="1" showInputMessage="1" showErrorMessage="1" sqref="K5:K7" xr:uid="{8C5A556B-E6E1-4169-91DB-92145BC4D40D}">
      <formula1>$AN$41:$AN$45</formula1>
    </dataValidation>
    <dataValidation type="list" allowBlank="1" showInputMessage="1" showErrorMessage="1" sqref="J17:J36" xr:uid="{07283D23-D317-4C84-80E3-67544250734B}">
      <formula1>$AK$41:$AK$47</formula1>
    </dataValidation>
    <dataValidation type="list" allowBlank="1" showInputMessage="1" showErrorMessage="1" sqref="I17:I36" xr:uid="{FFEC9170-9BF1-49FF-A1E1-0A961387B895}">
      <formula1>$AO$41:$AO$44</formula1>
    </dataValidation>
    <dataValidation type="list" allowBlank="1" showInputMessage="1" showErrorMessage="1" sqref="H17:H36" xr:uid="{5ADCF45C-3620-4E39-863F-1B70315F3154}">
      <formula1>$AM$41:$AM$52</formula1>
    </dataValidation>
    <dataValidation type="list" allowBlank="1" showInputMessage="1" showErrorMessage="1" sqref="G17:G36" xr:uid="{E9135F29-2D89-4AC1-843E-7504B903BECE}">
      <formula1>$AJ$41:$AJ$42</formula1>
    </dataValidation>
    <dataValidation type="list" allowBlank="1" showInputMessage="1" showErrorMessage="1" sqref="U17:U36" xr:uid="{4A7BAF00-2D1C-4802-8970-C7D0C2B60603}">
      <formula1>$AN$41:$AN$71</formula1>
    </dataValidation>
    <dataValidation type="list" allowBlank="1" showInputMessage="1" showErrorMessage="1" sqref="L17:L36" xr:uid="{7BABEEF3-C9D4-48D0-9B43-4A9E1E03C8EC}">
      <formula1>$AP$41:$AP$42</formula1>
    </dataValidation>
    <dataValidation type="list" allowBlank="1" showInputMessage="1" showErrorMessage="1" sqref="K17:K36" xr:uid="{8D870263-3614-4811-9752-4573BCEFB6CB}">
      <formula1>$AL$41:$AL$74</formula1>
    </dataValidation>
  </dataValidations>
  <pageMargins left="0.7" right="0.7" top="0.75" bottom="0.75" header="0.3" footer="0.3"/>
  <pageSetup paperSize="9" scale="5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D064CD-B723-43C3-831C-74412D37A8F8}">
  <sheetPr>
    <tabColor rgb="FFFFFF00"/>
  </sheetPr>
  <dimension ref="A1:L54"/>
  <sheetViews>
    <sheetView zoomScaleNormal="100" workbookViewId="0">
      <selection activeCell="L14" sqref="L14"/>
    </sheetView>
  </sheetViews>
  <sheetFormatPr defaultColWidth="8.83203125" defaultRowHeight="14" x14ac:dyDescent="0.2"/>
  <cols>
    <col min="1" max="1" width="5" customWidth="1"/>
    <col min="2" max="2" width="15.83203125" customWidth="1"/>
    <col min="3" max="3" width="5.33203125" customWidth="1"/>
    <col min="4" max="4" width="5" customWidth="1"/>
    <col min="5" max="5" width="3.5" customWidth="1"/>
    <col min="6" max="6" width="4.83203125" customWidth="1"/>
    <col min="7" max="7" width="5.1640625" customWidth="1"/>
    <col min="8" max="8" width="6.6640625" customWidth="1"/>
    <col min="9" max="9" width="8.33203125" customWidth="1"/>
  </cols>
  <sheetData>
    <row r="1" spans="1:12" ht="23.5" x14ac:dyDescent="0.35">
      <c r="A1" s="30" t="s">
        <v>127</v>
      </c>
      <c r="F1" t="s">
        <v>124</v>
      </c>
      <c r="H1" s="88">
        <f>出席票!K9</f>
        <v>0</v>
      </c>
      <c r="I1" s="89"/>
      <c r="J1" s="90"/>
    </row>
    <row r="2" spans="1:12" ht="14.5" thickBot="1" x14ac:dyDescent="0.25">
      <c r="H2" s="91"/>
      <c r="I2" s="92"/>
      <c r="J2" s="93"/>
    </row>
    <row r="3" spans="1:12" x14ac:dyDescent="0.2">
      <c r="A3" s="32"/>
      <c r="B3" s="41" t="s">
        <v>2</v>
      </c>
      <c r="C3" s="42">
        <f>出席票!K5</f>
        <v>0</v>
      </c>
      <c r="D3" s="43"/>
      <c r="E3" s="43"/>
      <c r="F3" s="43"/>
      <c r="G3" s="43"/>
      <c r="H3" s="43"/>
      <c r="I3" s="43"/>
      <c r="J3" s="43"/>
    </row>
    <row r="4" spans="1:12" x14ac:dyDescent="0.2">
      <c r="A4" s="32"/>
      <c r="B4" s="41" t="s">
        <v>121</v>
      </c>
      <c r="C4" s="86">
        <f>出席票!D4</f>
        <v>0</v>
      </c>
      <c r="D4" s="86"/>
      <c r="E4" s="86"/>
      <c r="F4" s="86"/>
      <c r="G4" s="86"/>
      <c r="H4" s="86"/>
      <c r="I4" s="86"/>
      <c r="J4" s="87"/>
    </row>
    <row r="5" spans="1:12" x14ac:dyDescent="0.2">
      <c r="A5" s="32"/>
      <c r="B5" s="41" t="s">
        <v>100</v>
      </c>
      <c r="C5" s="86">
        <f>出席票!D6</f>
        <v>0</v>
      </c>
      <c r="D5" s="86"/>
      <c r="E5" s="86"/>
      <c r="F5" s="86"/>
      <c r="G5" s="87"/>
      <c r="H5" s="43"/>
      <c r="I5" s="43"/>
      <c r="J5" s="43"/>
    </row>
    <row r="6" spans="1:12" x14ac:dyDescent="0.2">
      <c r="A6" s="32"/>
      <c r="B6" s="41" t="s">
        <v>78</v>
      </c>
      <c r="C6" s="86">
        <f>出席票!D7</f>
        <v>0</v>
      </c>
      <c r="D6" s="86"/>
      <c r="E6" s="86"/>
      <c r="F6" s="86"/>
      <c r="G6" s="86"/>
      <c r="H6" s="86"/>
      <c r="I6" s="86"/>
      <c r="J6" s="87"/>
    </row>
    <row r="7" spans="1:12" x14ac:dyDescent="0.2">
      <c r="A7" s="32"/>
      <c r="B7" s="41" t="s">
        <v>65</v>
      </c>
      <c r="C7" s="86">
        <f>出席票!D8</f>
        <v>0</v>
      </c>
      <c r="D7" s="86"/>
      <c r="E7" s="86"/>
      <c r="F7" s="86"/>
      <c r="G7" s="87"/>
      <c r="H7" s="43"/>
      <c r="I7" s="43"/>
      <c r="J7" s="43"/>
    </row>
    <row r="8" spans="1:12" x14ac:dyDescent="0.2">
      <c r="A8" s="32"/>
      <c r="B8" s="41" t="s">
        <v>72</v>
      </c>
      <c r="C8" s="86">
        <f>出席票!D9</f>
        <v>0</v>
      </c>
      <c r="D8" s="86"/>
      <c r="E8" s="86"/>
      <c r="F8" s="86"/>
      <c r="G8" s="87"/>
      <c r="H8" s="43"/>
      <c r="I8" s="43"/>
      <c r="J8" s="43"/>
    </row>
    <row r="9" spans="1:12" x14ac:dyDescent="0.2">
      <c r="A9" s="32"/>
      <c r="B9" s="41" t="s">
        <v>98</v>
      </c>
      <c r="C9" s="86">
        <f>出席票!D10</f>
        <v>0</v>
      </c>
      <c r="D9" s="86"/>
      <c r="E9" s="86"/>
      <c r="F9" s="86"/>
      <c r="G9" s="87"/>
      <c r="H9" s="43"/>
      <c r="I9" s="43"/>
      <c r="J9" s="43"/>
    </row>
    <row r="10" spans="1:12" x14ac:dyDescent="0.2">
      <c r="A10" s="32"/>
      <c r="B10" s="41" t="s">
        <v>120</v>
      </c>
      <c r="C10" s="86">
        <f>出席票!D11</f>
        <v>0</v>
      </c>
      <c r="D10" s="86"/>
      <c r="E10" s="86"/>
      <c r="F10" s="86"/>
      <c r="G10" s="86"/>
      <c r="H10" s="86"/>
      <c r="I10" s="86"/>
      <c r="J10" s="87"/>
    </row>
    <row r="11" spans="1:12" x14ac:dyDescent="0.2">
      <c r="A11" s="32"/>
      <c r="B11" s="41" t="s">
        <v>63</v>
      </c>
      <c r="C11" s="86">
        <f>出席票!D13</f>
        <v>0</v>
      </c>
      <c r="D11" s="86"/>
      <c r="E11" s="86"/>
      <c r="F11" s="86"/>
      <c r="G11" s="87"/>
      <c r="H11" s="43"/>
      <c r="I11" s="43"/>
      <c r="J11" s="43"/>
    </row>
    <row r="13" spans="1:12" x14ac:dyDescent="0.2">
      <c r="A13" s="13" t="s">
        <v>119</v>
      </c>
      <c r="B13" s="15" t="s">
        <v>10</v>
      </c>
      <c r="C13" s="16" t="s">
        <v>3</v>
      </c>
      <c r="D13" s="16" t="s">
        <v>4</v>
      </c>
      <c r="E13" s="16" t="s">
        <v>6</v>
      </c>
      <c r="F13" s="16" t="s">
        <v>8</v>
      </c>
      <c r="G13" s="31" t="s">
        <v>9</v>
      </c>
      <c r="H13" s="13" t="s">
        <v>89</v>
      </c>
      <c r="I13" s="31" t="s">
        <v>169</v>
      </c>
      <c r="J13" s="12" t="s">
        <v>170</v>
      </c>
      <c r="K13" s="31" t="s">
        <v>171</v>
      </c>
      <c r="L13" s="16" t="s">
        <v>123</v>
      </c>
    </row>
    <row r="14" spans="1:12" x14ac:dyDescent="0.2">
      <c r="A14" s="13">
        <v>1</v>
      </c>
      <c r="B14" s="16">
        <f>出席票!E17</f>
        <v>0</v>
      </c>
      <c r="C14" s="16">
        <f>出席票!G17</f>
        <v>0</v>
      </c>
      <c r="D14" s="16">
        <f>出席票!H17</f>
        <v>0</v>
      </c>
      <c r="E14" s="16">
        <f>出席票!I17</f>
        <v>0</v>
      </c>
      <c r="F14" s="16">
        <f>出席票!J17</f>
        <v>0</v>
      </c>
      <c r="G14" s="16">
        <f>出席票!K17</f>
        <v>0</v>
      </c>
      <c r="H14" s="16" t="str">
        <f>出席票!M17</f>
        <v/>
      </c>
      <c r="I14" s="11">
        <f>出席票!N17</f>
        <v>0</v>
      </c>
      <c r="J14" s="16">
        <f>出席票!P17</f>
        <v>0</v>
      </c>
      <c r="K14" s="59">
        <f>SUM(出席票!O17,出席票!Q17)</f>
        <v>0</v>
      </c>
      <c r="L14" s="59" t="str">
        <f>出席票!R17</f>
        <v/>
      </c>
    </row>
    <row r="15" spans="1:12" x14ac:dyDescent="0.2">
      <c r="A15" s="13">
        <v>2</v>
      </c>
      <c r="B15" s="16">
        <f>出席票!E18</f>
        <v>0</v>
      </c>
      <c r="C15" s="16">
        <f>出席票!G18</f>
        <v>0</v>
      </c>
      <c r="D15" s="16">
        <f>出席票!H18</f>
        <v>0</v>
      </c>
      <c r="E15" s="16">
        <f>出席票!I18</f>
        <v>0</v>
      </c>
      <c r="F15" s="16">
        <f>出席票!J18</f>
        <v>0</v>
      </c>
      <c r="G15" s="16">
        <f>出席票!K18</f>
        <v>0</v>
      </c>
      <c r="H15" s="16" t="str">
        <f>出席票!M18</f>
        <v/>
      </c>
      <c r="I15" s="11">
        <f>出席票!N18</f>
        <v>0</v>
      </c>
      <c r="J15" s="16">
        <f>出席票!P18</f>
        <v>0</v>
      </c>
      <c r="K15" s="59">
        <f>SUM(出席票!O18,出席票!Q18)</f>
        <v>0</v>
      </c>
      <c r="L15" s="59" t="str">
        <f>出席票!R18</f>
        <v/>
      </c>
    </row>
    <row r="16" spans="1:12" x14ac:dyDescent="0.2">
      <c r="A16" s="13">
        <v>3</v>
      </c>
      <c r="B16" s="16">
        <f>出席票!E19</f>
        <v>0</v>
      </c>
      <c r="C16" s="16">
        <f>出席票!G19</f>
        <v>0</v>
      </c>
      <c r="D16" s="16">
        <f>出席票!H19</f>
        <v>0</v>
      </c>
      <c r="E16" s="16">
        <f>出席票!I19</f>
        <v>0</v>
      </c>
      <c r="F16" s="16">
        <f>出席票!J19</f>
        <v>0</v>
      </c>
      <c r="G16" s="16">
        <f>出席票!K19</f>
        <v>0</v>
      </c>
      <c r="H16" s="16" t="str">
        <f>出席票!M19</f>
        <v/>
      </c>
      <c r="I16" s="11">
        <f>出席票!N19</f>
        <v>0</v>
      </c>
      <c r="J16" s="16">
        <f>出席票!P19</f>
        <v>0</v>
      </c>
      <c r="K16" s="59">
        <f>SUM(出席票!O19,出席票!Q19)</f>
        <v>0</v>
      </c>
      <c r="L16" s="59" t="str">
        <f>出席票!R19</f>
        <v/>
      </c>
    </row>
    <row r="17" spans="1:12" x14ac:dyDescent="0.2">
      <c r="A17" s="13">
        <v>4</v>
      </c>
      <c r="B17" s="16">
        <f>出席票!E20</f>
        <v>0</v>
      </c>
      <c r="C17" s="16">
        <f>出席票!G20</f>
        <v>0</v>
      </c>
      <c r="D17" s="16">
        <f>出席票!H20</f>
        <v>0</v>
      </c>
      <c r="E17" s="16">
        <f>出席票!I20</f>
        <v>0</v>
      </c>
      <c r="F17" s="16">
        <f>出席票!J20</f>
        <v>0</v>
      </c>
      <c r="G17" s="16">
        <f>出席票!K20</f>
        <v>0</v>
      </c>
      <c r="H17" s="16" t="str">
        <f>出席票!M20</f>
        <v/>
      </c>
      <c r="I17" s="11">
        <f>出席票!N20</f>
        <v>0</v>
      </c>
      <c r="J17" s="16">
        <f>出席票!P20</f>
        <v>0</v>
      </c>
      <c r="K17" s="59">
        <f>SUM(出席票!O20,出席票!Q20)</f>
        <v>0</v>
      </c>
      <c r="L17" s="59" t="str">
        <f>出席票!R20</f>
        <v/>
      </c>
    </row>
    <row r="18" spans="1:12" x14ac:dyDescent="0.2">
      <c r="A18" s="13">
        <v>5</v>
      </c>
      <c r="B18" s="16">
        <f>出席票!E21</f>
        <v>0</v>
      </c>
      <c r="C18" s="16">
        <f>出席票!G21</f>
        <v>0</v>
      </c>
      <c r="D18" s="16">
        <f>出席票!H21</f>
        <v>0</v>
      </c>
      <c r="E18" s="16">
        <f>出席票!I21</f>
        <v>0</v>
      </c>
      <c r="F18" s="16">
        <f>出席票!J21</f>
        <v>0</v>
      </c>
      <c r="G18" s="16">
        <f>出席票!K21</f>
        <v>0</v>
      </c>
      <c r="H18" s="16" t="str">
        <f>出席票!M21</f>
        <v/>
      </c>
      <c r="I18" s="11">
        <f>出席票!N21</f>
        <v>0</v>
      </c>
      <c r="J18" s="16">
        <f>出席票!P21</f>
        <v>0</v>
      </c>
      <c r="K18" s="59">
        <f>SUM(出席票!O21,出席票!Q21)</f>
        <v>0</v>
      </c>
      <c r="L18" s="59" t="str">
        <f>出席票!R21</f>
        <v/>
      </c>
    </row>
    <row r="19" spans="1:12" x14ac:dyDescent="0.2">
      <c r="A19" s="13">
        <v>6</v>
      </c>
      <c r="B19" s="16">
        <f>出席票!E22</f>
        <v>0</v>
      </c>
      <c r="C19" s="16">
        <f>出席票!G22</f>
        <v>0</v>
      </c>
      <c r="D19" s="16">
        <f>出席票!H22</f>
        <v>0</v>
      </c>
      <c r="E19" s="16">
        <f>出席票!I22</f>
        <v>0</v>
      </c>
      <c r="F19" s="16">
        <f>出席票!J22</f>
        <v>0</v>
      </c>
      <c r="G19" s="16">
        <f>出席票!K22</f>
        <v>0</v>
      </c>
      <c r="H19" s="16" t="str">
        <f>出席票!M22</f>
        <v/>
      </c>
      <c r="I19" s="11">
        <f>出席票!N22</f>
        <v>0</v>
      </c>
      <c r="J19" s="16">
        <f>出席票!P22</f>
        <v>0</v>
      </c>
      <c r="K19" s="59">
        <f>SUM(出席票!O22,出席票!Q22)</f>
        <v>0</v>
      </c>
      <c r="L19" s="59" t="str">
        <f>出席票!R22</f>
        <v/>
      </c>
    </row>
    <row r="20" spans="1:12" x14ac:dyDescent="0.2">
      <c r="A20" s="13">
        <v>7</v>
      </c>
      <c r="B20" s="16">
        <f>出席票!E23</f>
        <v>0</v>
      </c>
      <c r="C20" s="16">
        <f>出席票!G23</f>
        <v>0</v>
      </c>
      <c r="D20" s="16">
        <f>出席票!H23</f>
        <v>0</v>
      </c>
      <c r="E20" s="16">
        <f>出席票!I23</f>
        <v>0</v>
      </c>
      <c r="F20" s="16">
        <f>出席票!J23</f>
        <v>0</v>
      </c>
      <c r="G20" s="16">
        <f>出席票!K23</f>
        <v>0</v>
      </c>
      <c r="H20" s="16" t="str">
        <f>出席票!M23</f>
        <v/>
      </c>
      <c r="I20" s="11">
        <f>出席票!N23</f>
        <v>0</v>
      </c>
      <c r="J20" s="16">
        <f>出席票!P23</f>
        <v>0</v>
      </c>
      <c r="K20" s="59">
        <f>SUM(出席票!O23,出席票!Q23)</f>
        <v>0</v>
      </c>
      <c r="L20" s="59" t="str">
        <f>出席票!R23</f>
        <v/>
      </c>
    </row>
    <row r="21" spans="1:12" x14ac:dyDescent="0.2">
      <c r="A21" s="13">
        <v>8</v>
      </c>
      <c r="B21" s="16">
        <f>出席票!E24</f>
        <v>0</v>
      </c>
      <c r="C21" s="16">
        <f>出席票!G24</f>
        <v>0</v>
      </c>
      <c r="D21" s="16">
        <f>出席票!H24</f>
        <v>0</v>
      </c>
      <c r="E21" s="16">
        <f>出席票!I24</f>
        <v>0</v>
      </c>
      <c r="F21" s="16">
        <f>出席票!J24</f>
        <v>0</v>
      </c>
      <c r="G21" s="16">
        <f>出席票!K24</f>
        <v>0</v>
      </c>
      <c r="H21" s="16" t="str">
        <f>出席票!M24</f>
        <v/>
      </c>
      <c r="I21" s="11">
        <f>出席票!N24</f>
        <v>0</v>
      </c>
      <c r="J21" s="16">
        <f>出席票!P24</f>
        <v>0</v>
      </c>
      <c r="K21" s="59">
        <f>SUM(出席票!O24,出席票!Q24)</f>
        <v>0</v>
      </c>
      <c r="L21" s="59" t="str">
        <f>出席票!R24</f>
        <v/>
      </c>
    </row>
    <row r="22" spans="1:12" x14ac:dyDescent="0.2">
      <c r="A22" s="13">
        <v>9</v>
      </c>
      <c r="B22" s="16">
        <f>出席票!E25</f>
        <v>0</v>
      </c>
      <c r="C22" s="16">
        <f>出席票!G25</f>
        <v>0</v>
      </c>
      <c r="D22" s="16">
        <f>出席票!H25</f>
        <v>0</v>
      </c>
      <c r="E22" s="16">
        <f>出席票!I25</f>
        <v>0</v>
      </c>
      <c r="F22" s="16">
        <f>出席票!J25</f>
        <v>0</v>
      </c>
      <c r="G22" s="16">
        <f>出席票!K25</f>
        <v>0</v>
      </c>
      <c r="H22" s="16" t="str">
        <f>出席票!M25</f>
        <v/>
      </c>
      <c r="I22" s="11">
        <f>出席票!N25</f>
        <v>0</v>
      </c>
      <c r="J22" s="16">
        <f>出席票!P25</f>
        <v>0</v>
      </c>
      <c r="K22" s="59">
        <f>SUM(出席票!O25,出席票!Q25)</f>
        <v>0</v>
      </c>
      <c r="L22" s="59" t="str">
        <f>出席票!R25</f>
        <v/>
      </c>
    </row>
    <row r="23" spans="1:12" x14ac:dyDescent="0.2">
      <c r="A23" s="13">
        <v>10</v>
      </c>
      <c r="B23" s="16">
        <f>出席票!E26</f>
        <v>0</v>
      </c>
      <c r="C23" s="16">
        <f>出席票!G26</f>
        <v>0</v>
      </c>
      <c r="D23" s="16">
        <f>出席票!H26</f>
        <v>0</v>
      </c>
      <c r="E23" s="16">
        <f>出席票!I26</f>
        <v>0</v>
      </c>
      <c r="F23" s="16">
        <f>出席票!J26</f>
        <v>0</v>
      </c>
      <c r="G23" s="16">
        <f>出席票!K26</f>
        <v>0</v>
      </c>
      <c r="H23" s="16" t="str">
        <f>出席票!M26</f>
        <v/>
      </c>
      <c r="I23" s="11">
        <f>出席票!N26</f>
        <v>0</v>
      </c>
      <c r="J23" s="16">
        <f>出席票!P26</f>
        <v>0</v>
      </c>
      <c r="K23" s="59">
        <f>SUM(出席票!O26,出席票!Q26)</f>
        <v>0</v>
      </c>
      <c r="L23" s="59" t="str">
        <f>出席票!R26</f>
        <v/>
      </c>
    </row>
    <row r="24" spans="1:12" x14ac:dyDescent="0.2">
      <c r="A24" s="13">
        <v>11</v>
      </c>
      <c r="B24" s="16">
        <f>出席票!E27</f>
        <v>0</v>
      </c>
      <c r="C24" s="16">
        <f>出席票!G27</f>
        <v>0</v>
      </c>
      <c r="D24" s="16">
        <f>出席票!H27</f>
        <v>0</v>
      </c>
      <c r="E24" s="16">
        <f>出席票!I27</f>
        <v>0</v>
      </c>
      <c r="F24" s="16">
        <f>出席票!J27</f>
        <v>0</v>
      </c>
      <c r="G24" s="16">
        <f>出席票!K27</f>
        <v>0</v>
      </c>
      <c r="H24" s="16" t="str">
        <f>出席票!M27</f>
        <v/>
      </c>
      <c r="I24" s="11">
        <f>出席票!N27</f>
        <v>0</v>
      </c>
      <c r="J24" s="16">
        <f>出席票!P27</f>
        <v>0</v>
      </c>
      <c r="K24" s="59">
        <f>SUM(出席票!O27,出席票!Q27)</f>
        <v>0</v>
      </c>
      <c r="L24" s="59" t="str">
        <f>出席票!R27</f>
        <v/>
      </c>
    </row>
    <row r="25" spans="1:12" x14ac:dyDescent="0.2">
      <c r="A25" s="13">
        <v>12</v>
      </c>
      <c r="B25" s="16">
        <f>出席票!E28</f>
        <v>0</v>
      </c>
      <c r="C25" s="16">
        <f>出席票!G28</f>
        <v>0</v>
      </c>
      <c r="D25" s="16">
        <f>出席票!H28</f>
        <v>0</v>
      </c>
      <c r="E25" s="16">
        <f>出席票!I28</f>
        <v>0</v>
      </c>
      <c r="F25" s="16">
        <f>出席票!J28</f>
        <v>0</v>
      </c>
      <c r="G25" s="16">
        <f>出席票!K28</f>
        <v>0</v>
      </c>
      <c r="H25" s="16" t="str">
        <f>出席票!M28</f>
        <v/>
      </c>
      <c r="I25" s="11">
        <f>出席票!N28</f>
        <v>0</v>
      </c>
      <c r="J25" s="16">
        <f>出席票!P28</f>
        <v>0</v>
      </c>
      <c r="K25" s="59">
        <f>SUM(出席票!O28,出席票!Q28)</f>
        <v>0</v>
      </c>
      <c r="L25" s="59" t="str">
        <f>出席票!R28</f>
        <v/>
      </c>
    </row>
    <row r="26" spans="1:12" x14ac:dyDescent="0.2">
      <c r="A26" s="13">
        <v>13</v>
      </c>
      <c r="B26" s="16">
        <f>出席票!E29</f>
        <v>0</v>
      </c>
      <c r="C26" s="16">
        <f>出席票!G29</f>
        <v>0</v>
      </c>
      <c r="D26" s="16">
        <f>出席票!H29</f>
        <v>0</v>
      </c>
      <c r="E26" s="16">
        <f>出席票!I29</f>
        <v>0</v>
      </c>
      <c r="F26" s="16">
        <f>出席票!J29</f>
        <v>0</v>
      </c>
      <c r="G26" s="16">
        <f>出席票!K29</f>
        <v>0</v>
      </c>
      <c r="H26" s="16" t="str">
        <f>出席票!M29</f>
        <v/>
      </c>
      <c r="I26" s="11">
        <f>出席票!N29</f>
        <v>0</v>
      </c>
      <c r="J26" s="16">
        <f>出席票!P29</f>
        <v>0</v>
      </c>
      <c r="K26" s="59">
        <f>SUM(出席票!O29,出席票!Q29)</f>
        <v>0</v>
      </c>
      <c r="L26" s="59" t="str">
        <f>出席票!R29</f>
        <v/>
      </c>
    </row>
    <row r="27" spans="1:12" x14ac:dyDescent="0.2">
      <c r="A27" s="13">
        <v>14</v>
      </c>
      <c r="B27" s="16">
        <f>出席票!E30</f>
        <v>0</v>
      </c>
      <c r="C27" s="16">
        <f>出席票!G30</f>
        <v>0</v>
      </c>
      <c r="D27" s="16">
        <f>出席票!H30</f>
        <v>0</v>
      </c>
      <c r="E27" s="16">
        <f>出席票!I30</f>
        <v>0</v>
      </c>
      <c r="F27" s="16">
        <f>出席票!J30</f>
        <v>0</v>
      </c>
      <c r="G27" s="16">
        <f>出席票!K30</f>
        <v>0</v>
      </c>
      <c r="H27" s="16" t="str">
        <f>出席票!M30</f>
        <v/>
      </c>
      <c r="I27" s="11">
        <f>出席票!N30</f>
        <v>0</v>
      </c>
      <c r="J27" s="16">
        <f>出席票!P30</f>
        <v>0</v>
      </c>
      <c r="K27" s="59">
        <f>SUM(出席票!O30,出席票!Q30)</f>
        <v>0</v>
      </c>
      <c r="L27" s="59" t="str">
        <f>出席票!R30</f>
        <v/>
      </c>
    </row>
    <row r="28" spans="1:12" x14ac:dyDescent="0.2">
      <c r="A28" s="13">
        <v>15</v>
      </c>
      <c r="B28" s="16">
        <f>出席票!E31</f>
        <v>0</v>
      </c>
      <c r="C28" s="16">
        <f>出席票!G31</f>
        <v>0</v>
      </c>
      <c r="D28" s="16">
        <f>出席票!H31</f>
        <v>0</v>
      </c>
      <c r="E28" s="16">
        <f>出席票!I31</f>
        <v>0</v>
      </c>
      <c r="F28" s="16">
        <f>出席票!J31</f>
        <v>0</v>
      </c>
      <c r="G28" s="16">
        <f>出席票!K31</f>
        <v>0</v>
      </c>
      <c r="H28" s="16" t="str">
        <f>出席票!M31</f>
        <v/>
      </c>
      <c r="I28" s="11">
        <f>出席票!N31</f>
        <v>0</v>
      </c>
      <c r="J28" s="16">
        <f>出席票!P31</f>
        <v>0</v>
      </c>
      <c r="K28" s="59">
        <f>SUM(出席票!O31,出席票!Q31)</f>
        <v>0</v>
      </c>
      <c r="L28" s="59" t="str">
        <f>出席票!R31</f>
        <v/>
      </c>
    </row>
    <row r="29" spans="1:12" x14ac:dyDescent="0.2">
      <c r="A29" s="13">
        <v>16</v>
      </c>
      <c r="B29" s="16">
        <f>出席票!E32</f>
        <v>0</v>
      </c>
      <c r="C29" s="16">
        <f>出席票!G32</f>
        <v>0</v>
      </c>
      <c r="D29" s="16">
        <f>出席票!H32</f>
        <v>0</v>
      </c>
      <c r="E29" s="16">
        <f>出席票!I32</f>
        <v>0</v>
      </c>
      <c r="F29" s="16">
        <f>出席票!J32</f>
        <v>0</v>
      </c>
      <c r="G29" s="16">
        <f>出席票!K32</f>
        <v>0</v>
      </c>
      <c r="H29" s="16" t="str">
        <f>出席票!M32</f>
        <v/>
      </c>
      <c r="I29" s="11">
        <f>出席票!N32</f>
        <v>0</v>
      </c>
      <c r="J29" s="16">
        <f>出席票!P32</f>
        <v>0</v>
      </c>
      <c r="K29" s="59">
        <f>SUM(出席票!O32,出席票!Q32)</f>
        <v>0</v>
      </c>
      <c r="L29" s="59" t="str">
        <f>出席票!R32</f>
        <v/>
      </c>
    </row>
    <row r="30" spans="1:12" x14ac:dyDescent="0.2">
      <c r="A30" s="13">
        <v>17</v>
      </c>
      <c r="B30" s="16">
        <f>出席票!E33</f>
        <v>0</v>
      </c>
      <c r="C30" s="16">
        <f>出席票!G33</f>
        <v>0</v>
      </c>
      <c r="D30" s="16">
        <f>出席票!H33</f>
        <v>0</v>
      </c>
      <c r="E30" s="16">
        <f>出席票!I33</f>
        <v>0</v>
      </c>
      <c r="F30" s="16">
        <f>出席票!J33</f>
        <v>0</v>
      </c>
      <c r="G30" s="16">
        <f>出席票!K33</f>
        <v>0</v>
      </c>
      <c r="H30" s="16" t="str">
        <f>出席票!M33</f>
        <v/>
      </c>
      <c r="I30" s="11">
        <f>出席票!N33</f>
        <v>0</v>
      </c>
      <c r="J30" s="16">
        <f>出席票!P33</f>
        <v>0</v>
      </c>
      <c r="K30" s="59">
        <f>SUM(出席票!O33,出席票!Q33)</f>
        <v>0</v>
      </c>
      <c r="L30" s="59" t="str">
        <f>出席票!R33</f>
        <v/>
      </c>
    </row>
    <row r="31" spans="1:12" x14ac:dyDescent="0.2">
      <c r="A31" s="13">
        <v>18</v>
      </c>
      <c r="B31" s="16">
        <f>出席票!E34</f>
        <v>0</v>
      </c>
      <c r="C31" s="16">
        <f>出席票!G34</f>
        <v>0</v>
      </c>
      <c r="D31" s="16">
        <f>出席票!H34</f>
        <v>0</v>
      </c>
      <c r="E31" s="16">
        <f>出席票!I34</f>
        <v>0</v>
      </c>
      <c r="F31" s="16">
        <f>出席票!J34</f>
        <v>0</v>
      </c>
      <c r="G31" s="16">
        <f>出席票!K34</f>
        <v>0</v>
      </c>
      <c r="H31" s="16" t="str">
        <f>出席票!M34</f>
        <v/>
      </c>
      <c r="I31" s="11">
        <f>出席票!N34</f>
        <v>0</v>
      </c>
      <c r="J31" s="16">
        <f>出席票!P34</f>
        <v>0</v>
      </c>
      <c r="K31" s="59">
        <f>SUM(出席票!O34,出席票!Q34)</f>
        <v>0</v>
      </c>
      <c r="L31" s="59" t="str">
        <f>出席票!R34</f>
        <v/>
      </c>
    </row>
    <row r="32" spans="1:12" x14ac:dyDescent="0.2">
      <c r="A32" s="13">
        <v>19</v>
      </c>
      <c r="B32" s="16">
        <f>出席票!E35</f>
        <v>0</v>
      </c>
      <c r="C32" s="16">
        <f>出席票!G35</f>
        <v>0</v>
      </c>
      <c r="D32" s="16">
        <f>出席票!H35</f>
        <v>0</v>
      </c>
      <c r="E32" s="16">
        <f>出席票!I35</f>
        <v>0</v>
      </c>
      <c r="F32" s="16">
        <f>出席票!J35</f>
        <v>0</v>
      </c>
      <c r="G32" s="16">
        <f>出席票!K35</f>
        <v>0</v>
      </c>
      <c r="H32" s="16" t="str">
        <f>出席票!M35</f>
        <v/>
      </c>
      <c r="I32" s="11">
        <f>出席票!N35</f>
        <v>0</v>
      </c>
      <c r="J32" s="16">
        <f>出席票!P35</f>
        <v>0</v>
      </c>
      <c r="K32" s="59">
        <f>SUM(出席票!O35,出席票!Q35)</f>
        <v>0</v>
      </c>
      <c r="L32" s="59" t="str">
        <f>出席票!R35</f>
        <v/>
      </c>
    </row>
    <row r="33" spans="1:12" x14ac:dyDescent="0.2">
      <c r="A33" s="13">
        <v>20</v>
      </c>
      <c r="B33" s="16">
        <f>出席票!E36</f>
        <v>0</v>
      </c>
      <c r="C33" s="16">
        <f>出席票!G36</f>
        <v>0</v>
      </c>
      <c r="D33" s="16">
        <f>出席票!H36</f>
        <v>0</v>
      </c>
      <c r="E33" s="16">
        <f>出席票!I36</f>
        <v>0</v>
      </c>
      <c r="F33" s="16">
        <f>出席票!J36</f>
        <v>0</v>
      </c>
      <c r="G33" s="16">
        <f>出席票!K36</f>
        <v>0</v>
      </c>
      <c r="H33" s="16" t="str">
        <f>出席票!M36</f>
        <v/>
      </c>
      <c r="I33" s="11">
        <f>出席票!N36</f>
        <v>0</v>
      </c>
      <c r="J33" s="16">
        <f>出席票!P36</f>
        <v>0</v>
      </c>
      <c r="K33" s="59">
        <f>SUM(出席票!O36,出席票!Q36)</f>
        <v>0</v>
      </c>
      <c r="L33" s="59" t="str">
        <f>出席票!R36</f>
        <v/>
      </c>
    </row>
    <row r="34" spans="1:12" x14ac:dyDescent="0.2">
      <c r="A34" s="13">
        <v>21</v>
      </c>
      <c r="B34" s="16">
        <f>出席票!E37</f>
        <v>0</v>
      </c>
      <c r="C34" s="16">
        <f>出席票!G37</f>
        <v>0</v>
      </c>
      <c r="D34" s="16">
        <f>出席票!H37</f>
        <v>0</v>
      </c>
      <c r="E34" s="16">
        <f>出席票!I37</f>
        <v>0</v>
      </c>
      <c r="F34" s="16">
        <f>出席票!J37</f>
        <v>0</v>
      </c>
      <c r="G34" s="16">
        <f>出席票!K37</f>
        <v>0</v>
      </c>
      <c r="H34" s="16" t="str">
        <f>出席票!M37</f>
        <v/>
      </c>
      <c r="I34" s="11">
        <f>出席票!N37</f>
        <v>0</v>
      </c>
      <c r="J34" s="16">
        <f>出席票!P37</f>
        <v>0</v>
      </c>
      <c r="K34" s="59">
        <f>SUM(出席票!O37,出席票!Q37)</f>
        <v>0</v>
      </c>
      <c r="L34" s="59" t="str">
        <f>出席票!R37</f>
        <v/>
      </c>
    </row>
    <row r="35" spans="1:12" x14ac:dyDescent="0.2">
      <c r="A35" s="13">
        <v>22</v>
      </c>
      <c r="B35" s="16">
        <f>出席票!E38</f>
        <v>0</v>
      </c>
      <c r="C35" s="16">
        <f>出席票!G38</f>
        <v>0</v>
      </c>
      <c r="D35" s="16">
        <f>出席票!H38</f>
        <v>0</v>
      </c>
      <c r="E35" s="16">
        <f>出席票!I38</f>
        <v>0</v>
      </c>
      <c r="F35" s="16">
        <f>出席票!J38</f>
        <v>0</v>
      </c>
      <c r="G35" s="16">
        <f>出席票!K38</f>
        <v>0</v>
      </c>
      <c r="H35" s="16" t="str">
        <f>出席票!M38</f>
        <v/>
      </c>
      <c r="I35" s="11">
        <f>出席票!N38</f>
        <v>0</v>
      </c>
      <c r="J35" s="16">
        <f>出席票!P38</f>
        <v>0</v>
      </c>
      <c r="K35" s="59">
        <f>SUM(出席票!O38,出席票!Q38)</f>
        <v>0</v>
      </c>
      <c r="L35" s="59" t="str">
        <f>出席票!R38</f>
        <v/>
      </c>
    </row>
    <row r="36" spans="1:12" x14ac:dyDescent="0.2">
      <c r="A36" s="13">
        <v>23</v>
      </c>
      <c r="B36" s="16">
        <f>出席票!E39</f>
        <v>0</v>
      </c>
      <c r="C36" s="16">
        <f>出席票!G39</f>
        <v>0</v>
      </c>
      <c r="D36" s="16">
        <f>出席票!H39</f>
        <v>0</v>
      </c>
      <c r="E36" s="16">
        <f>出席票!I39</f>
        <v>0</v>
      </c>
      <c r="F36" s="16">
        <f>出席票!J39</f>
        <v>0</v>
      </c>
      <c r="G36" s="16">
        <f>出席票!K39</f>
        <v>0</v>
      </c>
      <c r="H36" s="16" t="str">
        <f>出席票!M39</f>
        <v/>
      </c>
      <c r="I36" s="11">
        <f>出席票!N39</f>
        <v>0</v>
      </c>
      <c r="J36" s="16">
        <f>出席票!P39</f>
        <v>0</v>
      </c>
      <c r="K36" s="59">
        <f>SUM(出席票!O39,出席票!Q39)</f>
        <v>0</v>
      </c>
      <c r="L36" s="59" t="str">
        <f>出席票!R39</f>
        <v/>
      </c>
    </row>
    <row r="37" spans="1:12" x14ac:dyDescent="0.2">
      <c r="A37" s="13">
        <v>24</v>
      </c>
      <c r="B37" s="16">
        <f>出席票!E40</f>
        <v>0</v>
      </c>
      <c r="C37" s="16">
        <f>出席票!G40</f>
        <v>0</v>
      </c>
      <c r="D37" s="16">
        <f>出席票!H40</f>
        <v>0</v>
      </c>
      <c r="E37" s="16">
        <f>出席票!I40</f>
        <v>0</v>
      </c>
      <c r="F37" s="16">
        <f>出席票!J40</f>
        <v>0</v>
      </c>
      <c r="G37" s="16">
        <f>出席票!K40</f>
        <v>0</v>
      </c>
      <c r="H37" s="16" t="str">
        <f>出席票!M40</f>
        <v/>
      </c>
      <c r="I37" s="11">
        <f>出席票!N40</f>
        <v>0</v>
      </c>
      <c r="J37" s="16">
        <f>出席票!P40</f>
        <v>0</v>
      </c>
      <c r="K37" s="59">
        <f>SUM(出席票!O40,出席票!Q40)</f>
        <v>0</v>
      </c>
      <c r="L37" s="59" t="str">
        <f>出席票!R40</f>
        <v/>
      </c>
    </row>
    <row r="38" spans="1:12" x14ac:dyDescent="0.2">
      <c r="A38" s="13">
        <v>25</v>
      </c>
      <c r="B38" s="16">
        <f>出席票!E41</f>
        <v>0</v>
      </c>
      <c r="C38" s="16">
        <f>出席票!G41</f>
        <v>0</v>
      </c>
      <c r="D38" s="16">
        <f>出席票!H41</f>
        <v>0</v>
      </c>
      <c r="E38" s="16">
        <f>出席票!I41</f>
        <v>0</v>
      </c>
      <c r="F38" s="16">
        <f>出席票!J41</f>
        <v>0</v>
      </c>
      <c r="G38" s="16">
        <f>出席票!K41</f>
        <v>0</v>
      </c>
      <c r="H38" s="16" t="str">
        <f>出席票!M41</f>
        <v/>
      </c>
      <c r="I38" s="11">
        <f>出席票!N41</f>
        <v>0</v>
      </c>
      <c r="J38" s="16">
        <f>出席票!P41</f>
        <v>0</v>
      </c>
      <c r="K38" s="59">
        <f>SUM(出席票!O41,出席票!Q41)</f>
        <v>0</v>
      </c>
      <c r="L38" s="59" t="str">
        <f>出席票!R41</f>
        <v/>
      </c>
    </row>
    <row r="40" spans="1:12" ht="24" thickBot="1" x14ac:dyDescent="0.4">
      <c r="A40" s="30" t="s">
        <v>122</v>
      </c>
    </row>
    <row r="41" spans="1:12" x14ac:dyDescent="0.2">
      <c r="A41" s="33"/>
      <c r="B41" s="34"/>
      <c r="C41" s="34"/>
      <c r="D41" s="34"/>
      <c r="E41" s="34"/>
      <c r="F41" s="34"/>
      <c r="G41" s="34"/>
      <c r="H41" s="34"/>
      <c r="I41" s="34"/>
      <c r="J41" s="34"/>
      <c r="K41" s="35"/>
    </row>
    <row r="42" spans="1:12" x14ac:dyDescent="0.2">
      <c r="A42" s="36"/>
      <c r="K42" s="37"/>
    </row>
    <row r="43" spans="1:12" x14ac:dyDescent="0.2">
      <c r="A43" s="36"/>
      <c r="K43" s="37"/>
    </row>
    <row r="44" spans="1:12" x14ac:dyDescent="0.2">
      <c r="A44" s="36"/>
      <c r="K44" s="37"/>
    </row>
    <row r="45" spans="1:12" x14ac:dyDescent="0.2">
      <c r="A45" s="36"/>
      <c r="B45" t="s">
        <v>126</v>
      </c>
      <c r="K45" s="37"/>
    </row>
    <row r="46" spans="1:12" x14ac:dyDescent="0.2">
      <c r="A46" s="36"/>
      <c r="K46" s="37"/>
    </row>
    <row r="47" spans="1:12" x14ac:dyDescent="0.2">
      <c r="A47" s="36"/>
      <c r="B47" t="s">
        <v>125</v>
      </c>
      <c r="K47" s="37"/>
    </row>
    <row r="48" spans="1:12" x14ac:dyDescent="0.2">
      <c r="A48" s="36"/>
      <c r="K48" s="37"/>
    </row>
    <row r="49" spans="1:11" x14ac:dyDescent="0.2">
      <c r="A49" s="36"/>
      <c r="K49" s="37"/>
    </row>
    <row r="50" spans="1:11" x14ac:dyDescent="0.2">
      <c r="A50" s="36"/>
      <c r="K50" s="37"/>
    </row>
    <row r="51" spans="1:11" x14ac:dyDescent="0.2">
      <c r="A51" s="36"/>
      <c r="K51" s="37"/>
    </row>
    <row r="52" spans="1:11" x14ac:dyDescent="0.2">
      <c r="A52" s="36"/>
      <c r="K52" s="37"/>
    </row>
    <row r="53" spans="1:11" ht="14.5" thickBot="1" x14ac:dyDescent="0.25">
      <c r="A53" s="38"/>
      <c r="B53" s="39"/>
      <c r="C53" s="39"/>
      <c r="D53" s="39"/>
      <c r="E53" s="39"/>
      <c r="F53" s="39"/>
      <c r="G53" s="39"/>
      <c r="H53" s="39"/>
      <c r="I53" s="39"/>
      <c r="J53" s="39"/>
      <c r="K53" s="40"/>
    </row>
    <row r="54" spans="1:11" x14ac:dyDescent="0.2">
      <c r="A54" t="s">
        <v>160</v>
      </c>
    </row>
  </sheetData>
  <sheetProtection algorithmName="SHA-512" hashValue="UiaN5cwj7qen+vZtcqrSNy+AcEVmSeQtrmsTssb1RMh8olu6ZcLl+/DGBwpdCTyXclBqphZZp1lTQCVetxLPgA==" saltValue="mfyJifU3+4XcHAH9mRTXvA==" spinCount="100000" sheet="1" objects="1" scenarios="1"/>
  <mergeCells count="9">
    <mergeCell ref="C11:G11"/>
    <mergeCell ref="C5:G5"/>
    <mergeCell ref="H1:J2"/>
    <mergeCell ref="C4:J4"/>
    <mergeCell ref="C6:J6"/>
    <mergeCell ref="C7:G7"/>
    <mergeCell ref="C8:G8"/>
    <mergeCell ref="C9:G9"/>
    <mergeCell ref="C10:J10"/>
  </mergeCells>
  <phoneticPr fontId="2"/>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8817B-987C-45E6-99F8-C155455BC746}">
  <dimension ref="A1:AM76"/>
  <sheetViews>
    <sheetView topLeftCell="S39" zoomScale="66" zoomScaleNormal="100" workbookViewId="0">
      <selection activeCell="V69" sqref="V69"/>
    </sheetView>
  </sheetViews>
  <sheetFormatPr defaultColWidth="12.83203125" defaultRowHeight="14" x14ac:dyDescent="0.2"/>
  <cols>
    <col min="1" max="1" width="2" customWidth="1"/>
    <col min="2" max="2" width="3.5" bestFit="1" customWidth="1"/>
    <col min="3" max="3" width="12.6640625" customWidth="1"/>
    <col min="4" max="4" width="19" customWidth="1"/>
    <col min="5" max="6" width="15.6640625" customWidth="1"/>
    <col min="7" max="10" width="4.1640625" customWidth="1"/>
    <col min="11" max="11" width="10.1640625" bestFit="1" customWidth="1"/>
    <col min="12" max="12" width="7.6640625" style="18" bestFit="1" customWidth="1"/>
    <col min="13" max="13" width="9.6640625" customWidth="1"/>
    <col min="14" max="14" width="7.33203125" bestFit="1" customWidth="1"/>
    <col min="15" max="15" width="7.83203125" customWidth="1"/>
    <col min="16" max="17" width="3.5" bestFit="1" customWidth="1"/>
    <col min="18" max="18" width="16" customWidth="1"/>
    <col min="19" max="19" width="55.1640625" customWidth="1"/>
    <col min="20" max="20" width="8.1640625" customWidth="1"/>
    <col min="21" max="23" width="4.1640625" customWidth="1"/>
    <col min="24" max="24" width="5.5" customWidth="1"/>
    <col min="26" max="26" width="3.5" customWidth="1"/>
    <col min="27" max="27" width="7.83203125" customWidth="1"/>
    <col min="28" max="28" width="5.83203125" customWidth="1"/>
    <col min="29" max="29" width="10.5" customWidth="1"/>
    <col min="30" max="30" width="6.6640625" customWidth="1"/>
    <col min="31" max="31" width="5.83203125" customWidth="1"/>
    <col min="32" max="32" width="4.1640625" customWidth="1"/>
    <col min="33" max="33" width="6" customWidth="1"/>
    <col min="34" max="34" width="7.83203125" customWidth="1"/>
    <col min="35" max="35" width="6.33203125" customWidth="1"/>
    <col min="36" max="36" width="10.83203125" customWidth="1"/>
    <col min="37" max="37" width="7.5" customWidth="1"/>
    <col min="38" max="38" width="8.6640625" customWidth="1"/>
    <col min="39" max="39" width="6" customWidth="1"/>
  </cols>
  <sheetData>
    <row r="1" spans="2:19" ht="25.75" customHeight="1" x14ac:dyDescent="0.3">
      <c r="B1" s="7" t="s">
        <v>139</v>
      </c>
    </row>
    <row r="2" spans="2:19" ht="25.75" customHeight="1" x14ac:dyDescent="0.3">
      <c r="B2" s="7"/>
      <c r="C2" s="44" t="s">
        <v>109</v>
      </c>
    </row>
    <row r="3" spans="2:19" ht="8" customHeight="1" x14ac:dyDescent="0.2"/>
    <row r="4" spans="2:19" ht="14.25" customHeight="1" x14ac:dyDescent="0.2">
      <c r="B4" s="70" t="s">
        <v>0</v>
      </c>
      <c r="C4" s="70"/>
      <c r="D4" s="73"/>
      <c r="E4" s="73"/>
      <c r="F4" s="73"/>
      <c r="G4" s="73"/>
      <c r="H4" s="73"/>
      <c r="I4" s="73"/>
      <c r="J4" s="73"/>
      <c r="K4" s="8" t="s">
        <v>2</v>
      </c>
    </row>
    <row r="5" spans="2:19" ht="14.25" customHeight="1" x14ac:dyDescent="0.2">
      <c r="B5" s="70"/>
      <c r="C5" s="70"/>
      <c r="D5" s="73"/>
      <c r="E5" s="73"/>
      <c r="F5" s="73"/>
      <c r="G5" s="73"/>
      <c r="H5" s="73"/>
      <c r="I5" s="73"/>
      <c r="J5" s="73"/>
      <c r="K5" s="78"/>
      <c r="Q5" s="9"/>
      <c r="R5" s="17"/>
    </row>
    <row r="6" spans="2:19" ht="19" x14ac:dyDescent="0.2">
      <c r="B6" s="82" t="s">
        <v>100</v>
      </c>
      <c r="C6" s="82"/>
      <c r="D6" s="79"/>
      <c r="E6" s="80"/>
      <c r="F6" s="80"/>
      <c r="G6" s="80"/>
      <c r="H6" s="80"/>
      <c r="I6" s="80"/>
      <c r="J6" s="81"/>
      <c r="K6" s="78"/>
      <c r="Q6" s="9"/>
      <c r="R6" s="17"/>
    </row>
    <row r="7" spans="2:19" ht="28.5" customHeight="1" x14ac:dyDescent="0.2">
      <c r="B7" s="70" t="s">
        <v>78</v>
      </c>
      <c r="C7" s="70"/>
      <c r="D7" s="75"/>
      <c r="E7" s="76"/>
      <c r="F7" s="76"/>
      <c r="G7" s="76"/>
      <c r="H7" s="76"/>
      <c r="I7" s="76"/>
      <c r="J7" s="77"/>
      <c r="K7" s="78"/>
    </row>
    <row r="8" spans="2:19" ht="28.5" customHeight="1" x14ac:dyDescent="0.2">
      <c r="B8" s="70" t="s">
        <v>65</v>
      </c>
      <c r="C8" s="70"/>
      <c r="D8" s="71"/>
      <c r="E8" s="71"/>
      <c r="F8" s="71"/>
      <c r="G8" s="71"/>
      <c r="H8" s="71"/>
      <c r="I8" s="71"/>
      <c r="J8" s="71"/>
      <c r="K8" s="45" t="s">
        <v>124</v>
      </c>
    </row>
    <row r="9" spans="2:19" ht="28.5" customHeight="1" x14ac:dyDescent="0.2">
      <c r="B9" s="70" t="s">
        <v>72</v>
      </c>
      <c r="C9" s="70"/>
      <c r="D9" s="71"/>
      <c r="E9" s="71"/>
      <c r="F9" s="71"/>
      <c r="G9" s="71"/>
      <c r="H9" s="71"/>
      <c r="I9" s="71"/>
      <c r="J9" s="71"/>
      <c r="K9" s="46">
        <f>SUM(L42,N42)</f>
        <v>0</v>
      </c>
      <c r="Q9" s="10"/>
    </row>
    <row r="10" spans="2:19" ht="18" customHeight="1" x14ac:dyDescent="0.2">
      <c r="B10" s="72" t="s">
        <v>98</v>
      </c>
      <c r="C10" s="72"/>
      <c r="D10" s="73"/>
      <c r="E10" s="73"/>
      <c r="F10" s="73"/>
      <c r="G10" s="73"/>
      <c r="H10" s="73"/>
      <c r="I10" s="73"/>
      <c r="J10" s="73"/>
    </row>
    <row r="11" spans="2:19" ht="18" customHeight="1" x14ac:dyDescent="0.2">
      <c r="B11" s="65" t="s">
        <v>62</v>
      </c>
      <c r="C11" s="65"/>
      <c r="D11" s="94"/>
      <c r="E11" s="66"/>
      <c r="F11" s="66"/>
      <c r="G11" s="66"/>
      <c r="H11" s="66"/>
      <c r="I11" s="66"/>
      <c r="J11" s="66"/>
      <c r="K11" s="25"/>
      <c r="Q11" s="12"/>
      <c r="R11" s="18"/>
      <c r="S11" s="18"/>
    </row>
    <row r="12" spans="2:19" ht="27.5" customHeight="1" x14ac:dyDescent="0.2">
      <c r="B12" s="64" t="s">
        <v>130</v>
      </c>
      <c r="C12" s="65"/>
      <c r="D12" s="94"/>
      <c r="E12" s="66"/>
      <c r="F12" s="66"/>
      <c r="G12" s="66"/>
      <c r="H12" s="66"/>
      <c r="I12" s="66"/>
      <c r="J12" s="66"/>
      <c r="K12" s="26"/>
      <c r="L12" s="24"/>
      <c r="M12" s="24"/>
      <c r="N12" s="24"/>
      <c r="O12" s="24"/>
      <c r="P12" s="24"/>
      <c r="Q12" s="24"/>
      <c r="R12" s="24"/>
      <c r="S12" s="24"/>
    </row>
    <row r="13" spans="2:19" ht="18" customHeight="1" x14ac:dyDescent="0.2">
      <c r="B13" s="65" t="s">
        <v>63</v>
      </c>
      <c r="C13" s="65"/>
      <c r="D13" s="71"/>
      <c r="E13" s="71"/>
      <c r="F13" s="71"/>
      <c r="G13" s="71"/>
      <c r="H13" s="71"/>
      <c r="I13" s="71"/>
      <c r="J13" s="71"/>
      <c r="Q13" s="12"/>
      <c r="R13" s="18"/>
      <c r="S13" s="18"/>
    </row>
    <row r="14" spans="2:19" ht="18" customHeight="1" x14ac:dyDescent="0.2">
      <c r="Q14" s="12"/>
      <c r="R14" s="18"/>
      <c r="S14" s="18"/>
    </row>
    <row r="15" spans="2:19" ht="18" customHeight="1" x14ac:dyDescent="0.2">
      <c r="M15" s="69" t="s">
        <v>117</v>
      </c>
      <c r="N15" s="69"/>
      <c r="O15" s="69" t="s">
        <v>84</v>
      </c>
      <c r="P15" s="69"/>
      <c r="Q15" s="69"/>
    </row>
    <row r="16" spans="2:19" x14ac:dyDescent="0.2">
      <c r="B16" s="14"/>
      <c r="C16" s="11" t="s">
        <v>2</v>
      </c>
      <c r="D16" s="15" t="s">
        <v>64</v>
      </c>
      <c r="E16" s="15" t="s">
        <v>10</v>
      </c>
      <c r="F16" s="15" t="s">
        <v>106</v>
      </c>
      <c r="G16" s="16" t="s">
        <v>3</v>
      </c>
      <c r="H16" s="16" t="s">
        <v>4</v>
      </c>
      <c r="I16" s="16" t="s">
        <v>6</v>
      </c>
      <c r="J16" s="16" t="s">
        <v>8</v>
      </c>
      <c r="K16" s="15" t="s">
        <v>9</v>
      </c>
      <c r="L16" s="13" t="s">
        <v>89</v>
      </c>
      <c r="M16" s="21" t="s">
        <v>96</v>
      </c>
      <c r="N16" s="21" t="s">
        <v>95</v>
      </c>
      <c r="O16" s="11" t="s">
        <v>85</v>
      </c>
      <c r="P16" s="11" t="s">
        <v>86</v>
      </c>
      <c r="Q16" s="11" t="s">
        <v>87</v>
      </c>
      <c r="R16" s="11" t="s">
        <v>102</v>
      </c>
      <c r="S16" s="11" t="s">
        <v>73</v>
      </c>
    </row>
    <row r="17" spans="2:19" ht="19" x14ac:dyDescent="0.3">
      <c r="B17" s="14">
        <v>1</v>
      </c>
      <c r="C17" s="11" t="str">
        <f t="shared" ref="C17:C41" si="0">IF(K$5="","",IF(E17="","",K$5))</f>
        <v/>
      </c>
      <c r="D17" s="11" t="str">
        <f t="shared" ref="D17:D41" si="1">IF(D$4="","",IF(E17="","",D$4))</f>
        <v/>
      </c>
      <c r="E17" s="2"/>
      <c r="F17" s="2"/>
      <c r="G17" s="3"/>
      <c r="H17" s="3"/>
      <c r="I17" s="3"/>
      <c r="J17" s="3"/>
      <c r="K17" s="4"/>
      <c r="L17" s="23" t="str">
        <f t="shared" ref="L17:L41" si="2">IF(C17="","",LOOKUP(C17,$AL$46:$AL$48,$AM$46:$AM$48))</f>
        <v/>
      </c>
      <c r="M17" s="4"/>
      <c r="N17" s="22" t="str">
        <f>IF(M17="","",3000)</f>
        <v/>
      </c>
      <c r="O17" s="3"/>
      <c r="P17" s="5"/>
      <c r="Q17" s="5"/>
      <c r="R17" s="6"/>
      <c r="S17" s="5"/>
    </row>
    <row r="18" spans="2:19" ht="19" x14ac:dyDescent="0.3">
      <c r="B18" s="14">
        <v>2</v>
      </c>
      <c r="C18" s="11" t="str">
        <f t="shared" si="0"/>
        <v/>
      </c>
      <c r="D18" s="1" t="str">
        <f t="shared" si="1"/>
        <v/>
      </c>
      <c r="E18" s="27"/>
      <c r="F18" s="2"/>
      <c r="G18" s="3"/>
      <c r="H18" s="3"/>
      <c r="I18" s="3"/>
      <c r="J18" s="3"/>
      <c r="K18" s="4"/>
      <c r="L18" s="23" t="str">
        <f t="shared" si="2"/>
        <v/>
      </c>
      <c r="M18" s="4"/>
      <c r="N18" s="22" t="str">
        <f t="shared" ref="N18:N41" si="3">IF(M18="","",3000)</f>
        <v/>
      </c>
      <c r="O18" s="3"/>
      <c r="P18" s="5"/>
      <c r="Q18" s="5"/>
      <c r="R18" s="6"/>
      <c r="S18" s="5"/>
    </row>
    <row r="19" spans="2:19" ht="19" x14ac:dyDescent="0.3">
      <c r="B19" s="14">
        <v>3</v>
      </c>
      <c r="C19" s="11" t="str">
        <f t="shared" si="0"/>
        <v/>
      </c>
      <c r="D19" s="1" t="str">
        <f t="shared" si="1"/>
        <v/>
      </c>
      <c r="E19" s="2"/>
      <c r="F19" s="2"/>
      <c r="G19" s="3"/>
      <c r="H19" s="3"/>
      <c r="I19" s="3"/>
      <c r="J19" s="3"/>
      <c r="K19" s="4"/>
      <c r="L19" s="23" t="str">
        <f t="shared" si="2"/>
        <v/>
      </c>
      <c r="M19" s="4"/>
      <c r="N19" s="22" t="str">
        <f t="shared" si="3"/>
        <v/>
      </c>
      <c r="O19" s="3"/>
      <c r="P19" s="5"/>
      <c r="Q19" s="5"/>
      <c r="R19" s="6"/>
      <c r="S19" s="5"/>
    </row>
    <row r="20" spans="2:19" ht="19" x14ac:dyDescent="0.3">
      <c r="B20" s="14">
        <v>4</v>
      </c>
      <c r="C20" s="11" t="str">
        <f t="shared" si="0"/>
        <v/>
      </c>
      <c r="D20" s="1" t="str">
        <f t="shared" si="1"/>
        <v/>
      </c>
      <c r="E20" s="2"/>
      <c r="F20" s="2"/>
      <c r="G20" s="3"/>
      <c r="H20" s="3"/>
      <c r="I20" s="3"/>
      <c r="J20" s="3"/>
      <c r="K20" s="4"/>
      <c r="L20" s="23" t="str">
        <f t="shared" si="2"/>
        <v/>
      </c>
      <c r="M20" s="4"/>
      <c r="N20" s="22" t="str">
        <f t="shared" si="3"/>
        <v/>
      </c>
      <c r="O20" s="3"/>
      <c r="P20" s="5"/>
      <c r="Q20" s="5"/>
      <c r="R20" s="6"/>
      <c r="S20" s="5"/>
    </row>
    <row r="21" spans="2:19" ht="19" x14ac:dyDescent="0.3">
      <c r="B21" s="14">
        <v>5</v>
      </c>
      <c r="C21" s="11" t="str">
        <f t="shared" si="0"/>
        <v/>
      </c>
      <c r="D21" s="1" t="str">
        <f t="shared" si="1"/>
        <v/>
      </c>
      <c r="E21" s="2"/>
      <c r="F21" s="2"/>
      <c r="G21" s="3"/>
      <c r="H21" s="3"/>
      <c r="I21" s="3"/>
      <c r="J21" s="3"/>
      <c r="K21" s="4"/>
      <c r="L21" s="23" t="str">
        <f t="shared" si="2"/>
        <v/>
      </c>
      <c r="M21" s="4"/>
      <c r="N21" s="22" t="str">
        <f t="shared" si="3"/>
        <v/>
      </c>
      <c r="O21" s="3"/>
      <c r="P21" s="5"/>
      <c r="Q21" s="5"/>
      <c r="R21" s="6"/>
      <c r="S21" s="5"/>
    </row>
    <row r="22" spans="2:19" ht="19" x14ac:dyDescent="0.3">
      <c r="B22" s="14">
        <v>6</v>
      </c>
      <c r="C22" s="11" t="str">
        <f t="shared" si="0"/>
        <v/>
      </c>
      <c r="D22" s="1" t="str">
        <f t="shared" si="1"/>
        <v/>
      </c>
      <c r="E22" s="2"/>
      <c r="F22" s="2"/>
      <c r="G22" s="3"/>
      <c r="H22" s="3"/>
      <c r="I22" s="3"/>
      <c r="J22" s="3"/>
      <c r="K22" s="4"/>
      <c r="L22" s="23" t="str">
        <f t="shared" si="2"/>
        <v/>
      </c>
      <c r="M22" s="4"/>
      <c r="N22" s="22" t="str">
        <f t="shared" si="3"/>
        <v/>
      </c>
      <c r="O22" s="3"/>
      <c r="P22" s="5"/>
      <c r="Q22" s="5"/>
      <c r="R22" s="6"/>
      <c r="S22" s="5"/>
    </row>
    <row r="23" spans="2:19" ht="19" x14ac:dyDescent="0.3">
      <c r="B23" s="14">
        <v>7</v>
      </c>
      <c r="C23" s="11" t="str">
        <f t="shared" si="0"/>
        <v/>
      </c>
      <c r="D23" s="1" t="str">
        <f t="shared" si="1"/>
        <v/>
      </c>
      <c r="E23" s="2"/>
      <c r="F23" s="2"/>
      <c r="G23" s="3"/>
      <c r="H23" s="3"/>
      <c r="I23" s="3"/>
      <c r="J23" s="3"/>
      <c r="K23" s="4"/>
      <c r="L23" s="23" t="str">
        <f t="shared" si="2"/>
        <v/>
      </c>
      <c r="M23" s="4"/>
      <c r="N23" s="22" t="str">
        <f t="shared" si="3"/>
        <v/>
      </c>
      <c r="O23" s="3"/>
      <c r="P23" s="5"/>
      <c r="Q23" s="5"/>
      <c r="R23" s="6"/>
      <c r="S23" s="5"/>
    </row>
    <row r="24" spans="2:19" ht="19" x14ac:dyDescent="0.3">
      <c r="B24" s="14">
        <v>8</v>
      </c>
      <c r="C24" s="11" t="str">
        <f t="shared" si="0"/>
        <v/>
      </c>
      <c r="D24" s="1" t="str">
        <f t="shared" si="1"/>
        <v/>
      </c>
      <c r="E24" s="2"/>
      <c r="F24" s="2"/>
      <c r="G24" s="3"/>
      <c r="H24" s="3"/>
      <c r="I24" s="3"/>
      <c r="J24" s="3"/>
      <c r="K24" s="4"/>
      <c r="L24" s="23" t="str">
        <f t="shared" si="2"/>
        <v/>
      </c>
      <c r="M24" s="4"/>
      <c r="N24" s="22" t="str">
        <f t="shared" si="3"/>
        <v/>
      </c>
      <c r="O24" s="3"/>
      <c r="P24" s="5"/>
      <c r="Q24" s="5"/>
      <c r="R24" s="6"/>
      <c r="S24" s="5"/>
    </row>
    <row r="25" spans="2:19" ht="19" x14ac:dyDescent="0.3">
      <c r="B25" s="14">
        <v>9</v>
      </c>
      <c r="C25" s="11" t="str">
        <f t="shared" si="0"/>
        <v/>
      </c>
      <c r="D25" s="1" t="str">
        <f t="shared" si="1"/>
        <v/>
      </c>
      <c r="E25" s="2"/>
      <c r="F25" s="2"/>
      <c r="G25" s="3"/>
      <c r="H25" s="3"/>
      <c r="I25" s="3"/>
      <c r="J25" s="3"/>
      <c r="K25" s="4"/>
      <c r="L25" s="23" t="str">
        <f t="shared" si="2"/>
        <v/>
      </c>
      <c r="M25" s="4"/>
      <c r="N25" s="22" t="str">
        <f t="shared" si="3"/>
        <v/>
      </c>
      <c r="O25" s="3"/>
      <c r="P25" s="5"/>
      <c r="Q25" s="5"/>
      <c r="R25" s="6"/>
      <c r="S25" s="5"/>
    </row>
    <row r="26" spans="2:19" ht="19" x14ac:dyDescent="0.3">
      <c r="B26" s="14">
        <v>10</v>
      </c>
      <c r="C26" s="11" t="str">
        <f t="shared" si="0"/>
        <v/>
      </c>
      <c r="D26" s="1" t="str">
        <f t="shared" si="1"/>
        <v/>
      </c>
      <c r="E26" s="2"/>
      <c r="F26" s="2"/>
      <c r="G26" s="3"/>
      <c r="H26" s="3"/>
      <c r="I26" s="3"/>
      <c r="J26" s="3"/>
      <c r="K26" s="4"/>
      <c r="L26" s="23" t="str">
        <f t="shared" si="2"/>
        <v/>
      </c>
      <c r="M26" s="4"/>
      <c r="N26" s="22" t="str">
        <f t="shared" si="3"/>
        <v/>
      </c>
      <c r="O26" s="3"/>
      <c r="P26" s="5"/>
      <c r="Q26" s="5"/>
      <c r="R26" s="6"/>
      <c r="S26" s="5"/>
    </row>
    <row r="27" spans="2:19" ht="19" x14ac:dyDescent="0.3">
      <c r="B27" s="14">
        <v>11</v>
      </c>
      <c r="C27" s="11" t="str">
        <f t="shared" si="0"/>
        <v/>
      </c>
      <c r="D27" s="1" t="str">
        <f t="shared" si="1"/>
        <v/>
      </c>
      <c r="E27" s="2"/>
      <c r="F27" s="2"/>
      <c r="G27" s="3"/>
      <c r="H27" s="3"/>
      <c r="I27" s="3"/>
      <c r="J27" s="3"/>
      <c r="K27" s="4"/>
      <c r="L27" s="23" t="str">
        <f t="shared" si="2"/>
        <v/>
      </c>
      <c r="M27" s="4"/>
      <c r="N27" s="22" t="str">
        <f t="shared" si="3"/>
        <v/>
      </c>
      <c r="O27" s="3"/>
      <c r="P27" s="5"/>
      <c r="Q27" s="5"/>
      <c r="R27" s="6"/>
      <c r="S27" s="5"/>
    </row>
    <row r="28" spans="2:19" ht="19" x14ac:dyDescent="0.3">
      <c r="B28" s="14">
        <v>12</v>
      </c>
      <c r="C28" s="11" t="str">
        <f t="shared" si="0"/>
        <v/>
      </c>
      <c r="D28" s="1" t="str">
        <f t="shared" si="1"/>
        <v/>
      </c>
      <c r="E28" s="2"/>
      <c r="F28" s="2"/>
      <c r="G28" s="3"/>
      <c r="H28" s="3"/>
      <c r="I28" s="3"/>
      <c r="J28" s="3"/>
      <c r="K28" s="4"/>
      <c r="L28" s="23" t="str">
        <f t="shared" si="2"/>
        <v/>
      </c>
      <c r="M28" s="4"/>
      <c r="N28" s="22" t="str">
        <f t="shared" si="3"/>
        <v/>
      </c>
      <c r="O28" s="3"/>
      <c r="P28" s="5"/>
      <c r="Q28" s="5"/>
      <c r="R28" s="6"/>
      <c r="S28" s="5"/>
    </row>
    <row r="29" spans="2:19" ht="19" x14ac:dyDescent="0.3">
      <c r="B29" s="14">
        <v>13</v>
      </c>
      <c r="C29" s="11" t="str">
        <f t="shared" si="0"/>
        <v/>
      </c>
      <c r="D29" s="1" t="str">
        <f t="shared" si="1"/>
        <v/>
      </c>
      <c r="E29" s="2"/>
      <c r="F29" s="2"/>
      <c r="G29" s="3"/>
      <c r="H29" s="3"/>
      <c r="I29" s="3"/>
      <c r="J29" s="3"/>
      <c r="K29" s="4"/>
      <c r="L29" s="23" t="str">
        <f t="shared" si="2"/>
        <v/>
      </c>
      <c r="M29" s="4"/>
      <c r="N29" s="22" t="str">
        <f t="shared" si="3"/>
        <v/>
      </c>
      <c r="O29" s="3"/>
      <c r="P29" s="5"/>
      <c r="Q29" s="5"/>
      <c r="R29" s="6"/>
      <c r="S29" s="5"/>
    </row>
    <row r="30" spans="2:19" ht="19" x14ac:dyDescent="0.3">
      <c r="B30" s="14">
        <v>14</v>
      </c>
      <c r="C30" s="11" t="str">
        <f t="shared" si="0"/>
        <v/>
      </c>
      <c r="D30" s="1" t="str">
        <f t="shared" si="1"/>
        <v/>
      </c>
      <c r="E30" s="2"/>
      <c r="F30" s="2"/>
      <c r="G30" s="3"/>
      <c r="H30" s="3"/>
      <c r="I30" s="3"/>
      <c r="J30" s="3"/>
      <c r="K30" s="4"/>
      <c r="L30" s="23" t="str">
        <f t="shared" si="2"/>
        <v/>
      </c>
      <c r="M30" s="4"/>
      <c r="N30" s="22" t="str">
        <f t="shared" si="3"/>
        <v/>
      </c>
      <c r="O30" s="3"/>
      <c r="P30" s="5"/>
      <c r="Q30" s="5"/>
      <c r="R30" s="6"/>
      <c r="S30" s="5"/>
    </row>
    <row r="31" spans="2:19" ht="19" x14ac:dyDescent="0.3">
      <c r="B31" s="14">
        <v>15</v>
      </c>
      <c r="C31" s="11" t="str">
        <f t="shared" si="0"/>
        <v/>
      </c>
      <c r="D31" s="1" t="str">
        <f t="shared" si="1"/>
        <v/>
      </c>
      <c r="E31" s="2"/>
      <c r="F31" s="2"/>
      <c r="G31" s="3"/>
      <c r="H31" s="3"/>
      <c r="I31" s="3"/>
      <c r="J31" s="3"/>
      <c r="K31" s="4"/>
      <c r="L31" s="23" t="str">
        <f t="shared" si="2"/>
        <v/>
      </c>
      <c r="M31" s="4"/>
      <c r="N31" s="22" t="str">
        <f t="shared" si="3"/>
        <v/>
      </c>
      <c r="O31" s="3"/>
      <c r="P31" s="5"/>
      <c r="Q31" s="5"/>
      <c r="R31" s="6"/>
      <c r="S31" s="5"/>
    </row>
    <row r="32" spans="2:19" ht="19" x14ac:dyDescent="0.3">
      <c r="B32" s="14">
        <v>16</v>
      </c>
      <c r="C32" s="11" t="str">
        <f t="shared" si="0"/>
        <v/>
      </c>
      <c r="D32" s="1" t="str">
        <f t="shared" si="1"/>
        <v/>
      </c>
      <c r="E32" s="2"/>
      <c r="F32" s="2"/>
      <c r="G32" s="3"/>
      <c r="H32" s="3"/>
      <c r="I32" s="3"/>
      <c r="J32" s="3"/>
      <c r="K32" s="4"/>
      <c r="L32" s="23" t="str">
        <f t="shared" si="2"/>
        <v/>
      </c>
      <c r="M32" s="4"/>
      <c r="N32" s="22" t="str">
        <f t="shared" si="3"/>
        <v/>
      </c>
      <c r="O32" s="3"/>
      <c r="P32" s="5"/>
      <c r="Q32" s="5"/>
      <c r="R32" s="6"/>
      <c r="S32" s="5"/>
    </row>
    <row r="33" spans="1:39" ht="19" x14ac:dyDescent="0.3">
      <c r="B33" s="14">
        <v>17</v>
      </c>
      <c r="C33" s="11" t="str">
        <f t="shared" si="0"/>
        <v/>
      </c>
      <c r="D33" s="1" t="str">
        <f t="shared" si="1"/>
        <v/>
      </c>
      <c r="E33" s="2"/>
      <c r="F33" s="2"/>
      <c r="G33" s="3"/>
      <c r="H33" s="3"/>
      <c r="I33" s="3"/>
      <c r="J33" s="3"/>
      <c r="K33" s="4"/>
      <c r="L33" s="23" t="str">
        <f t="shared" si="2"/>
        <v/>
      </c>
      <c r="M33" s="4"/>
      <c r="N33" s="22" t="str">
        <f t="shared" si="3"/>
        <v/>
      </c>
      <c r="O33" s="3"/>
      <c r="P33" s="5"/>
      <c r="Q33" s="5"/>
      <c r="R33" s="6"/>
      <c r="S33" s="5"/>
    </row>
    <row r="34" spans="1:39" ht="19" x14ac:dyDescent="0.3">
      <c r="B34" s="14">
        <v>18</v>
      </c>
      <c r="C34" s="11" t="str">
        <f t="shared" si="0"/>
        <v/>
      </c>
      <c r="D34" s="1" t="str">
        <f t="shared" si="1"/>
        <v/>
      </c>
      <c r="E34" s="2"/>
      <c r="F34" s="2"/>
      <c r="G34" s="3"/>
      <c r="H34" s="3"/>
      <c r="I34" s="3"/>
      <c r="J34" s="3"/>
      <c r="K34" s="4"/>
      <c r="L34" s="23" t="str">
        <f t="shared" si="2"/>
        <v/>
      </c>
      <c r="M34" s="4"/>
      <c r="N34" s="22" t="str">
        <f t="shared" si="3"/>
        <v/>
      </c>
      <c r="O34" s="3"/>
      <c r="P34" s="5"/>
      <c r="Q34" s="5"/>
      <c r="R34" s="6"/>
      <c r="S34" s="5"/>
    </row>
    <row r="35" spans="1:39" ht="19" x14ac:dyDescent="0.3">
      <c r="B35" s="14">
        <v>19</v>
      </c>
      <c r="C35" s="11" t="str">
        <f t="shared" si="0"/>
        <v/>
      </c>
      <c r="D35" s="1" t="str">
        <f t="shared" si="1"/>
        <v/>
      </c>
      <c r="E35" s="2"/>
      <c r="F35" s="2"/>
      <c r="G35" s="3"/>
      <c r="H35" s="3"/>
      <c r="I35" s="3"/>
      <c r="J35" s="3"/>
      <c r="K35" s="4"/>
      <c r="L35" s="23" t="str">
        <f t="shared" si="2"/>
        <v/>
      </c>
      <c r="M35" s="4"/>
      <c r="N35" s="22" t="str">
        <f t="shared" si="3"/>
        <v/>
      </c>
      <c r="O35" s="3"/>
      <c r="P35" s="5"/>
      <c r="Q35" s="5"/>
      <c r="R35" s="6"/>
      <c r="S35" s="5"/>
    </row>
    <row r="36" spans="1:39" ht="19" x14ac:dyDescent="0.3">
      <c r="B36" s="14">
        <v>20</v>
      </c>
      <c r="C36" s="11" t="str">
        <f t="shared" si="0"/>
        <v/>
      </c>
      <c r="D36" s="1" t="str">
        <f t="shared" si="1"/>
        <v/>
      </c>
      <c r="E36" s="2"/>
      <c r="F36" s="2"/>
      <c r="G36" s="3"/>
      <c r="H36" s="3"/>
      <c r="I36" s="3"/>
      <c r="J36" s="3"/>
      <c r="K36" s="4"/>
      <c r="L36" s="23" t="str">
        <f t="shared" si="2"/>
        <v/>
      </c>
      <c r="M36" s="4"/>
      <c r="N36" s="22" t="str">
        <f t="shared" si="3"/>
        <v/>
      </c>
      <c r="O36" s="3"/>
      <c r="P36" s="5"/>
      <c r="Q36" s="5"/>
      <c r="R36" s="6"/>
      <c r="S36" s="5"/>
    </row>
    <row r="37" spans="1:39" ht="19" x14ac:dyDescent="0.3">
      <c r="B37" s="14">
        <v>21</v>
      </c>
      <c r="C37" s="11" t="str">
        <f t="shared" si="0"/>
        <v/>
      </c>
      <c r="D37" s="1" t="str">
        <f t="shared" si="1"/>
        <v/>
      </c>
      <c r="E37" s="2"/>
      <c r="F37" s="2"/>
      <c r="G37" s="3"/>
      <c r="H37" s="3"/>
      <c r="I37" s="3"/>
      <c r="J37" s="3"/>
      <c r="K37" s="4"/>
      <c r="L37" s="23" t="str">
        <f t="shared" si="2"/>
        <v/>
      </c>
      <c r="M37" s="4"/>
      <c r="N37" s="22" t="str">
        <f t="shared" si="3"/>
        <v/>
      </c>
      <c r="O37" s="3"/>
      <c r="P37" s="5"/>
      <c r="Q37" s="5"/>
      <c r="R37" s="6"/>
      <c r="S37" s="5"/>
    </row>
    <row r="38" spans="1:39" ht="19" x14ac:dyDescent="0.3">
      <c r="B38" s="14">
        <v>22</v>
      </c>
      <c r="C38" s="11" t="str">
        <f t="shared" si="0"/>
        <v/>
      </c>
      <c r="D38" s="1" t="str">
        <f t="shared" si="1"/>
        <v/>
      </c>
      <c r="E38" s="2"/>
      <c r="F38" s="2"/>
      <c r="G38" s="3"/>
      <c r="H38" s="3"/>
      <c r="I38" s="3"/>
      <c r="J38" s="3"/>
      <c r="K38" s="4"/>
      <c r="L38" s="23" t="str">
        <f t="shared" si="2"/>
        <v/>
      </c>
      <c r="M38" s="4"/>
      <c r="N38" s="22" t="str">
        <f t="shared" si="3"/>
        <v/>
      </c>
      <c r="O38" s="3"/>
      <c r="P38" s="5"/>
      <c r="Q38" s="5"/>
      <c r="R38" s="6"/>
      <c r="S38" s="5"/>
    </row>
    <row r="39" spans="1:39" ht="19" x14ac:dyDescent="0.3">
      <c r="B39" s="14">
        <v>23</v>
      </c>
      <c r="C39" s="11" t="str">
        <f t="shared" si="0"/>
        <v/>
      </c>
      <c r="D39" s="1" t="str">
        <f t="shared" si="1"/>
        <v/>
      </c>
      <c r="E39" s="2"/>
      <c r="F39" s="2"/>
      <c r="G39" s="3"/>
      <c r="H39" s="3"/>
      <c r="I39" s="3"/>
      <c r="J39" s="3"/>
      <c r="K39" s="4"/>
      <c r="L39" s="23" t="str">
        <f t="shared" si="2"/>
        <v/>
      </c>
      <c r="M39" s="4"/>
      <c r="N39" s="22" t="str">
        <f t="shared" si="3"/>
        <v/>
      </c>
      <c r="O39" s="3"/>
      <c r="P39" s="5"/>
      <c r="Q39" s="5"/>
      <c r="R39" s="6"/>
      <c r="S39" s="5"/>
    </row>
    <row r="40" spans="1:39" ht="19" x14ac:dyDescent="0.3">
      <c r="B40" s="14">
        <v>24</v>
      </c>
      <c r="C40" s="11" t="str">
        <f t="shared" si="0"/>
        <v/>
      </c>
      <c r="D40" s="1" t="str">
        <f t="shared" si="1"/>
        <v/>
      </c>
      <c r="E40" s="2"/>
      <c r="F40" s="2"/>
      <c r="G40" s="3"/>
      <c r="H40" s="3"/>
      <c r="I40" s="3"/>
      <c r="J40" s="3"/>
      <c r="K40" s="4"/>
      <c r="L40" s="23" t="str">
        <f t="shared" si="2"/>
        <v/>
      </c>
      <c r="M40" s="4"/>
      <c r="N40" s="22" t="str">
        <f t="shared" si="3"/>
        <v/>
      </c>
      <c r="O40" s="3"/>
      <c r="P40" s="5"/>
      <c r="Q40" s="5"/>
      <c r="R40" s="6"/>
      <c r="S40" s="5"/>
    </row>
    <row r="41" spans="1:39" ht="19" x14ac:dyDescent="0.3">
      <c r="B41" s="14">
        <v>25</v>
      </c>
      <c r="C41" s="11" t="str">
        <f t="shared" si="0"/>
        <v/>
      </c>
      <c r="D41" s="1" t="str">
        <f t="shared" si="1"/>
        <v/>
      </c>
      <c r="E41" s="2"/>
      <c r="F41" s="2"/>
      <c r="G41" s="3"/>
      <c r="H41" s="3"/>
      <c r="I41" s="3"/>
      <c r="J41" s="3"/>
      <c r="K41" s="4"/>
      <c r="L41" s="23" t="str">
        <f t="shared" si="2"/>
        <v/>
      </c>
      <c r="M41" s="4"/>
      <c r="N41" s="22" t="str">
        <f t="shared" si="3"/>
        <v/>
      </c>
      <c r="O41" s="3"/>
      <c r="P41" s="5"/>
      <c r="Q41" s="5"/>
      <c r="R41" s="6"/>
      <c r="S41" s="5"/>
    </row>
    <row r="42" spans="1:39" x14ac:dyDescent="0.2">
      <c r="K42" s="14" t="s">
        <v>89</v>
      </c>
      <c r="L42" s="19">
        <f>SUM(L17:L41)</f>
        <v>0</v>
      </c>
      <c r="M42" s="14" t="s">
        <v>97</v>
      </c>
      <c r="N42" s="20">
        <f>SUM(N17:N41)</f>
        <v>0</v>
      </c>
    </row>
    <row r="44" spans="1:39" x14ac:dyDescent="0.2">
      <c r="AA44" t="s">
        <v>11</v>
      </c>
    </row>
    <row r="45" spans="1:39" x14ac:dyDescent="0.2">
      <c r="AA45" s="12" t="s">
        <v>12</v>
      </c>
      <c r="AB45" s="12" t="s">
        <v>7</v>
      </c>
      <c r="AC45" s="12" t="s">
        <v>13</v>
      </c>
      <c r="AD45" s="12" t="s">
        <v>14</v>
      </c>
      <c r="AE45" s="12" t="s">
        <v>1</v>
      </c>
      <c r="AF45" s="12" t="s">
        <v>5</v>
      </c>
      <c r="AG45" s="12" t="s">
        <v>58</v>
      </c>
      <c r="AH45" s="12" t="s">
        <v>84</v>
      </c>
      <c r="AI45" s="12" t="s">
        <v>110</v>
      </c>
      <c r="AJ45" s="12" t="s">
        <v>87</v>
      </c>
      <c r="AK45" s="12" t="s">
        <v>111</v>
      </c>
      <c r="AL45" s="12" t="s">
        <v>112</v>
      </c>
      <c r="AM45" s="12" t="s">
        <v>113</v>
      </c>
    </row>
    <row r="46" spans="1:39" x14ac:dyDescent="0.2">
      <c r="AA46" t="s">
        <v>15</v>
      </c>
      <c r="AB46" t="s">
        <v>16</v>
      </c>
      <c r="AC46">
        <v>100</v>
      </c>
      <c r="AD46" t="s">
        <v>17</v>
      </c>
      <c r="AE46" t="s">
        <v>18</v>
      </c>
      <c r="AF46" t="s">
        <v>131</v>
      </c>
      <c r="AG46" t="s">
        <v>60</v>
      </c>
      <c r="AH46">
        <v>2000</v>
      </c>
      <c r="AI46">
        <v>1</v>
      </c>
      <c r="AJ46">
        <v>1</v>
      </c>
      <c r="AK46" t="s">
        <v>69</v>
      </c>
      <c r="AL46" t="s">
        <v>91</v>
      </c>
      <c r="AM46">
        <v>1500</v>
      </c>
    </row>
    <row r="47" spans="1:39" x14ac:dyDescent="0.2">
      <c r="A47" s="28" t="s">
        <v>2</v>
      </c>
      <c r="B47" s="28" t="s">
        <v>76</v>
      </c>
      <c r="C47" s="29" t="s">
        <v>81</v>
      </c>
      <c r="D47" s="28" t="s">
        <v>82</v>
      </c>
      <c r="E47" s="28" t="s">
        <v>83</v>
      </c>
      <c r="F47" s="28" t="s">
        <v>77</v>
      </c>
      <c r="G47" s="28" t="s">
        <v>78</v>
      </c>
      <c r="H47" s="28" t="s">
        <v>79</v>
      </c>
      <c r="I47" s="28" t="s">
        <v>80</v>
      </c>
      <c r="J47" s="28" t="s">
        <v>128</v>
      </c>
      <c r="K47" s="28" t="s">
        <v>97</v>
      </c>
      <c r="L47" s="28" t="s">
        <v>114</v>
      </c>
      <c r="AA47" t="s">
        <v>19</v>
      </c>
      <c r="AB47" t="s">
        <v>20</v>
      </c>
      <c r="AC47">
        <v>200</v>
      </c>
      <c r="AD47" t="s">
        <v>21</v>
      </c>
      <c r="AE47" t="s">
        <v>22</v>
      </c>
      <c r="AF47" t="s">
        <v>132</v>
      </c>
      <c r="AG47" t="s">
        <v>61</v>
      </c>
      <c r="AH47">
        <v>2001</v>
      </c>
      <c r="AI47">
        <v>2</v>
      </c>
      <c r="AJ47">
        <v>2</v>
      </c>
      <c r="AK47" t="s">
        <v>68</v>
      </c>
      <c r="AL47" t="s">
        <v>92</v>
      </c>
      <c r="AM47">
        <v>1200</v>
      </c>
    </row>
    <row r="48" spans="1:39" x14ac:dyDescent="0.2">
      <c r="A48" s="28">
        <f>K5</f>
        <v>0</v>
      </c>
      <c r="B48" s="28">
        <f>D4</f>
        <v>0</v>
      </c>
      <c r="C48" s="28">
        <f>D10</f>
        <v>0</v>
      </c>
      <c r="D48" s="28">
        <f>D11</f>
        <v>0</v>
      </c>
      <c r="E48" s="28">
        <f>D13</f>
        <v>0</v>
      </c>
      <c r="F48" s="28">
        <f>D6</f>
        <v>0</v>
      </c>
      <c r="G48" s="28">
        <f>D7</f>
        <v>0</v>
      </c>
      <c r="H48" s="28">
        <f>D8</f>
        <v>0</v>
      </c>
      <c r="I48" s="28">
        <f>D9</f>
        <v>0</v>
      </c>
      <c r="J48">
        <f>L42</f>
        <v>0</v>
      </c>
      <c r="K48" s="28">
        <f>N42</f>
        <v>0</v>
      </c>
      <c r="L48" s="28">
        <f>SUM(L42,N42)</f>
        <v>0</v>
      </c>
      <c r="AB48" t="s">
        <v>23</v>
      </c>
      <c r="AC48">
        <v>400</v>
      </c>
      <c r="AD48" t="s">
        <v>24</v>
      </c>
      <c r="AE48" t="s">
        <v>25</v>
      </c>
      <c r="AF48" t="s">
        <v>26</v>
      </c>
      <c r="AG48" t="s">
        <v>59</v>
      </c>
      <c r="AH48">
        <v>2002</v>
      </c>
      <c r="AI48">
        <v>3</v>
      </c>
      <c r="AJ48">
        <v>3</v>
      </c>
      <c r="AK48" t="s">
        <v>67</v>
      </c>
      <c r="AL48" t="s">
        <v>90</v>
      </c>
      <c r="AM48">
        <v>1000</v>
      </c>
    </row>
    <row r="49" spans="28:37" x14ac:dyDescent="0.2">
      <c r="AB49" t="s">
        <v>27</v>
      </c>
      <c r="AC49">
        <v>600</v>
      </c>
      <c r="AD49" t="s">
        <v>28</v>
      </c>
      <c r="AF49" t="s">
        <v>115</v>
      </c>
      <c r="AH49">
        <v>2003</v>
      </c>
      <c r="AI49">
        <v>4</v>
      </c>
      <c r="AJ49">
        <v>4</v>
      </c>
      <c r="AK49" t="s">
        <v>66</v>
      </c>
    </row>
    <row r="50" spans="28:37" x14ac:dyDescent="0.2">
      <c r="AB50" t="s">
        <v>29</v>
      </c>
      <c r="AC50">
        <v>800</v>
      </c>
      <c r="AD50" t="s">
        <v>30</v>
      </c>
      <c r="AH50">
        <v>2004</v>
      </c>
      <c r="AI50">
        <v>5</v>
      </c>
      <c r="AJ50">
        <v>5</v>
      </c>
      <c r="AK50" t="s">
        <v>70</v>
      </c>
    </row>
    <row r="51" spans="28:37" x14ac:dyDescent="0.2">
      <c r="AB51" t="s">
        <v>31</v>
      </c>
      <c r="AC51">
        <v>1000</v>
      </c>
      <c r="AD51" t="s">
        <v>32</v>
      </c>
      <c r="AH51">
        <v>2005</v>
      </c>
      <c r="AI51">
        <v>6</v>
      </c>
      <c r="AJ51">
        <v>6</v>
      </c>
      <c r="AK51" t="s">
        <v>71</v>
      </c>
    </row>
    <row r="52" spans="28:37" x14ac:dyDescent="0.2">
      <c r="AC52">
        <v>1500</v>
      </c>
      <c r="AD52" t="s">
        <v>33</v>
      </c>
      <c r="AH52">
        <v>2006</v>
      </c>
      <c r="AI52">
        <v>7</v>
      </c>
      <c r="AJ52">
        <v>7</v>
      </c>
      <c r="AK52" t="s">
        <v>93</v>
      </c>
    </row>
    <row r="53" spans="28:37" x14ac:dyDescent="0.2">
      <c r="AC53">
        <v>3000</v>
      </c>
      <c r="AD53" t="s">
        <v>34</v>
      </c>
      <c r="AH53">
        <v>2007</v>
      </c>
      <c r="AI53">
        <v>8</v>
      </c>
      <c r="AJ53">
        <v>8</v>
      </c>
      <c r="AK53" t="s">
        <v>94</v>
      </c>
    </row>
    <row r="54" spans="28:37" x14ac:dyDescent="0.2">
      <c r="AC54" t="s">
        <v>36</v>
      </c>
      <c r="AD54" t="s">
        <v>35</v>
      </c>
      <c r="AH54">
        <v>2008</v>
      </c>
      <c r="AI54">
        <v>9</v>
      </c>
      <c r="AJ54">
        <v>9</v>
      </c>
    </row>
    <row r="55" spans="28:37" x14ac:dyDescent="0.2">
      <c r="AC55" t="s">
        <v>38</v>
      </c>
      <c r="AD55" t="s">
        <v>37</v>
      </c>
      <c r="AH55">
        <v>2009</v>
      </c>
      <c r="AI55">
        <v>10</v>
      </c>
      <c r="AJ55">
        <v>10</v>
      </c>
    </row>
    <row r="56" spans="28:37" x14ac:dyDescent="0.2">
      <c r="AC56" t="s">
        <v>135</v>
      </c>
      <c r="AD56" t="s">
        <v>39</v>
      </c>
      <c r="AH56">
        <v>2010</v>
      </c>
      <c r="AI56">
        <v>11</v>
      </c>
      <c r="AJ56">
        <v>11</v>
      </c>
    </row>
    <row r="57" spans="28:37" x14ac:dyDescent="0.2">
      <c r="AC57" t="s">
        <v>134</v>
      </c>
      <c r="AD57" t="s">
        <v>41</v>
      </c>
      <c r="AH57">
        <v>2011</v>
      </c>
      <c r="AI57">
        <v>12</v>
      </c>
      <c r="AJ57">
        <v>12</v>
      </c>
    </row>
    <row r="58" spans="28:37" x14ac:dyDescent="0.2">
      <c r="AC58" t="s">
        <v>136</v>
      </c>
      <c r="AH58">
        <v>2012</v>
      </c>
      <c r="AJ58">
        <v>13</v>
      </c>
    </row>
    <row r="59" spans="28:37" x14ac:dyDescent="0.2">
      <c r="AC59" t="s">
        <v>45</v>
      </c>
      <c r="AH59">
        <v>2013</v>
      </c>
      <c r="AJ59">
        <v>14</v>
      </c>
    </row>
    <row r="60" spans="28:37" x14ac:dyDescent="0.2">
      <c r="AC60" t="s">
        <v>138</v>
      </c>
      <c r="AH60">
        <v>2014</v>
      </c>
      <c r="AJ60">
        <v>15</v>
      </c>
    </row>
    <row r="61" spans="28:37" x14ac:dyDescent="0.2">
      <c r="AC61" t="s">
        <v>48</v>
      </c>
      <c r="AH61">
        <v>2015</v>
      </c>
      <c r="AJ61">
        <v>16</v>
      </c>
    </row>
    <row r="62" spans="28:37" x14ac:dyDescent="0.2">
      <c r="AC62" t="s">
        <v>50</v>
      </c>
      <c r="AH62">
        <v>2016</v>
      </c>
      <c r="AJ62">
        <v>17</v>
      </c>
    </row>
    <row r="63" spans="28:37" x14ac:dyDescent="0.2">
      <c r="AC63" t="s">
        <v>51</v>
      </c>
      <c r="AH63">
        <v>2017</v>
      </c>
      <c r="AJ63">
        <v>18</v>
      </c>
    </row>
    <row r="64" spans="28:37" x14ac:dyDescent="0.2">
      <c r="AC64" t="s">
        <v>52</v>
      </c>
      <c r="AH64">
        <v>2018</v>
      </c>
      <c r="AJ64">
        <v>19</v>
      </c>
    </row>
    <row r="65" spans="29:36" x14ac:dyDescent="0.2">
      <c r="AC65" t="s">
        <v>53</v>
      </c>
      <c r="AH65">
        <v>2019</v>
      </c>
      <c r="AJ65">
        <v>20</v>
      </c>
    </row>
    <row r="66" spans="29:36" x14ac:dyDescent="0.2">
      <c r="AC66" t="s">
        <v>54</v>
      </c>
      <c r="AH66">
        <v>2020</v>
      </c>
      <c r="AJ66">
        <v>21</v>
      </c>
    </row>
    <row r="67" spans="29:36" x14ac:dyDescent="0.2">
      <c r="AC67" t="s">
        <v>55</v>
      </c>
      <c r="AJ67">
        <v>22</v>
      </c>
    </row>
    <row r="68" spans="29:36" x14ac:dyDescent="0.2">
      <c r="AC68" t="s">
        <v>56</v>
      </c>
      <c r="AJ68">
        <v>23</v>
      </c>
    </row>
    <row r="69" spans="29:36" x14ac:dyDescent="0.2">
      <c r="AC69" t="s">
        <v>57</v>
      </c>
      <c r="AJ69">
        <v>24</v>
      </c>
    </row>
    <row r="70" spans="29:36" x14ac:dyDescent="0.2">
      <c r="AC70" t="s">
        <v>133</v>
      </c>
      <c r="AJ70">
        <v>25</v>
      </c>
    </row>
    <row r="71" spans="29:36" x14ac:dyDescent="0.2">
      <c r="AC71" t="s">
        <v>137</v>
      </c>
      <c r="AJ71">
        <v>26</v>
      </c>
    </row>
    <row r="72" spans="29:36" x14ac:dyDescent="0.2">
      <c r="AJ72">
        <v>27</v>
      </c>
    </row>
    <row r="73" spans="29:36" x14ac:dyDescent="0.2">
      <c r="AJ73">
        <v>28</v>
      </c>
    </row>
    <row r="74" spans="29:36" x14ac:dyDescent="0.2">
      <c r="AJ74">
        <v>29</v>
      </c>
    </row>
    <row r="75" spans="29:36" x14ac:dyDescent="0.2">
      <c r="AJ75">
        <v>30</v>
      </c>
    </row>
    <row r="76" spans="29:36" x14ac:dyDescent="0.2">
      <c r="AJ76">
        <v>31</v>
      </c>
    </row>
  </sheetData>
  <mergeCells count="21">
    <mergeCell ref="M15:N15"/>
    <mergeCell ref="O15:Q15"/>
    <mergeCell ref="B11:C11"/>
    <mergeCell ref="D11:J11"/>
    <mergeCell ref="B12:C12"/>
    <mergeCell ref="D12:J12"/>
    <mergeCell ref="B13:C13"/>
    <mergeCell ref="D13:J13"/>
    <mergeCell ref="B8:C8"/>
    <mergeCell ref="D8:J8"/>
    <mergeCell ref="B9:C9"/>
    <mergeCell ref="D9:J9"/>
    <mergeCell ref="B10:C10"/>
    <mergeCell ref="D10:J10"/>
    <mergeCell ref="B4:C5"/>
    <mergeCell ref="D4:J5"/>
    <mergeCell ref="K5:K7"/>
    <mergeCell ref="B6:C6"/>
    <mergeCell ref="D6:J6"/>
    <mergeCell ref="B7:C7"/>
    <mergeCell ref="D7:J7"/>
  </mergeCells>
  <phoneticPr fontId="2"/>
  <dataValidations count="11">
    <dataValidation type="list" allowBlank="1" showInputMessage="1" showErrorMessage="1" sqref="M17:M41" xr:uid="{88D3B7FA-8B61-4338-B70E-74DB29B5A935}">
      <formula1>$AK$46:$AK$53</formula1>
    </dataValidation>
    <dataValidation type="list" allowBlank="1" showInputMessage="1" showErrorMessage="1" sqref="K17:K41" xr:uid="{6D935728-B68D-4EAA-9E98-57387AFA361D}">
      <formula1>$AC$46:$AC$76</formula1>
    </dataValidation>
    <dataValidation type="list" allowBlank="1" showInputMessage="1" showErrorMessage="1" sqref="P17:P41" xr:uid="{26AAA4EB-351F-478C-A05C-77266FF917B4}">
      <formula1>$AI$46:$AI$57</formula1>
    </dataValidation>
    <dataValidation type="list" allowBlank="1" showInputMessage="1" showErrorMessage="1" sqref="O17:O41" xr:uid="{7BE7B5C8-9045-4882-889B-F9C3DC8BC271}">
      <formula1>$AH$46:$AH$66</formula1>
    </dataValidation>
    <dataValidation type="list" allowBlank="1" showInputMessage="1" showErrorMessage="1" sqref="K5:K7" xr:uid="{E65DADDD-EAD8-412C-AA76-E888D8881BFE}">
      <formula1>$AE$46:$AE$50</formula1>
    </dataValidation>
    <dataValidation type="list" allowBlank="1" showInputMessage="1" showErrorMessage="1" sqref="J17:J41" xr:uid="{9C4DF697-D7A9-4FE1-81E4-CE3FF24A2EFC}">
      <formula1>$AB$46:$AB$51</formula1>
    </dataValidation>
    <dataValidation type="list" allowBlank="1" showInputMessage="1" showErrorMessage="1" sqref="I17:I41" xr:uid="{F1407AE8-2A72-4A90-B2DD-BC3586DCD595}">
      <formula1>"P,G,S,B"</formula1>
    </dataValidation>
    <dataValidation type="list" allowBlank="1" showInputMessage="1" showErrorMessage="1" sqref="H17:H41" xr:uid="{BA6CE12D-F9C6-4A2F-8824-5FDBDBAEFA55}">
      <formula1>$AD$46:$AD$57</formula1>
    </dataValidation>
    <dataValidation type="list" allowBlank="1" showInputMessage="1" showErrorMessage="1" sqref="G17:G41" xr:uid="{84451552-4389-408E-A882-A0E34156B19B}">
      <formula1>$AA$46:$AA$47</formula1>
    </dataValidation>
    <dataValidation type="list" allowBlank="1" showInputMessage="1" showErrorMessage="1" sqref="Q17:Q41" xr:uid="{0BDBD823-A6C1-407B-96B5-B0D8F28DA332}">
      <formula1>$AJ$46:$AJ$76</formula1>
    </dataValidation>
    <dataValidation imeMode="on" allowBlank="1" showInputMessage="1" showErrorMessage="1" sqref="D10 E17:F41 D4:D6 E4:J5 D18:D41" xr:uid="{27AB858A-4186-4EC1-9783-449562F7E4AC}"/>
  </dataValidations>
  <pageMargins left="0.7" right="0.7" top="0.75" bottom="0.75" header="0.3" footer="0.3"/>
  <pageSetup paperSize="9" scale="53"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出席票</vt:lpstr>
      <vt:lpstr>記入例 </vt:lpstr>
      <vt:lpstr>参加団体一覧表（印刷する）</vt:lpstr>
      <vt:lpstr>旧出席票 </vt:lpstr>
      <vt:lpstr>'記入例 '!Print_Area</vt:lpstr>
      <vt:lpstr>'旧出席票 '!Print_Area</vt:lpstr>
      <vt:lpstr>出席票!Print_Area</vt:lpstr>
    </vt:vector>
  </TitlesOfParts>
  <Company>春日部高校</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ohtsuka hisashi</dc:creator>
  <cp:lastModifiedBy>naoto matsuura</cp:lastModifiedBy>
  <cp:lastPrinted>2024-10-31T11:23:07Z</cp:lastPrinted>
  <dcterms:created xsi:type="dcterms:W3CDTF">2015-11-04T10:13:34Z</dcterms:created>
  <dcterms:modified xsi:type="dcterms:W3CDTF">2024-11-04T09:41:30Z</dcterms:modified>
</cp:coreProperties>
</file>