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普及委員会資料\小学生県登録\"/>
    </mc:Choice>
  </mc:AlternateContent>
  <xr:revisionPtr revIDLastSave="0" documentId="8_{F9511EA2-C98C-4A2C-BF4F-5C57DDD441B8}" xr6:coauthVersionLast="47" xr6:coauthVersionMax="47" xr10:uidLastSave="{00000000-0000-0000-0000-000000000000}"/>
  <bookViews>
    <workbookView xWindow="-108" yWindow="-108" windowWidth="23256" windowHeight="14856" xr2:uid="{896970E6-9D22-4AE1-9CC5-90097570278D}"/>
  </bookViews>
  <sheets>
    <sheet name="選手登録" sheetId="1" r:id="rId1"/>
    <sheet name="指導者追加（5人以上）" sheetId="2" r:id="rId2"/>
    <sheet name="選手追加登録_1" sheetId="4" r:id="rId3"/>
  </sheets>
  <definedNames>
    <definedName name="_xlnm.Print_Area" localSheetId="2">選手追加登録_1!$B$2:$T$68</definedName>
    <definedName name="_xlnm.Print_Area" localSheetId="0">選手登録!$B$2:$T$126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8" i="4" l="1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P7" i="4"/>
  <c r="L7" i="4"/>
  <c r="H7" i="4"/>
  <c r="G7" i="4"/>
  <c r="F7" i="4"/>
  <c r="D7" i="4"/>
  <c r="P6" i="4"/>
  <c r="L6" i="4"/>
  <c r="J6" i="4"/>
  <c r="D4" i="4"/>
  <c r="K2" i="4"/>
  <c r="F6" i="4"/>
  <c r="D6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K18" i="4"/>
  <c r="X13" i="4"/>
  <c r="W13" i="4"/>
  <c r="H13" i="4"/>
  <c r="G13" i="4"/>
  <c r="E13" i="4"/>
  <c r="D13" i="4"/>
  <c r="F13" i="4" s="1"/>
  <c r="X12" i="4"/>
  <c r="W12" i="4"/>
  <c r="H12" i="4"/>
  <c r="G12" i="4"/>
  <c r="E12" i="4"/>
  <c r="D12" i="4"/>
  <c r="X11" i="4"/>
  <c r="W11" i="4"/>
  <c r="H11" i="4"/>
  <c r="G11" i="4"/>
  <c r="E11" i="4"/>
  <c r="D11" i="4"/>
  <c r="I12" i="4" l="1"/>
  <c r="F12" i="4"/>
  <c r="J12" i="4" s="1"/>
  <c r="I13" i="4"/>
  <c r="W14" i="4"/>
  <c r="X14" i="4"/>
  <c r="E14" i="4"/>
  <c r="D14" i="4"/>
  <c r="G14" i="4"/>
  <c r="H14" i="4"/>
  <c r="J13" i="4"/>
  <c r="F11" i="4"/>
  <c r="I11" i="4"/>
  <c r="J11" i="4" l="1"/>
  <c r="O10" i="4"/>
  <c r="F14" i="4"/>
  <c r="I14" i="4"/>
  <c r="J14" i="4" s="1"/>
  <c r="O11" i="4"/>
  <c r="O12" i="4" s="1"/>
  <c r="H20" i="1" l="1"/>
  <c r="H21" i="1"/>
  <c r="G21" i="1"/>
  <c r="K10" i="2" l="1"/>
  <c r="K20" i="2"/>
  <c r="K19" i="2"/>
  <c r="K18" i="2"/>
  <c r="K17" i="2"/>
  <c r="K16" i="2"/>
  <c r="K15" i="2"/>
  <c r="K14" i="2"/>
  <c r="K13" i="2"/>
  <c r="K12" i="2"/>
  <c r="K11" i="2"/>
  <c r="K9" i="2"/>
  <c r="K7" i="2"/>
  <c r="K6" i="2"/>
  <c r="K8" i="2"/>
  <c r="K14" i="1"/>
  <c r="K15" i="1"/>
  <c r="K13" i="1"/>
  <c r="K12" i="1"/>
  <c r="X21" i="1" l="1"/>
  <c r="W21" i="1"/>
  <c r="X20" i="1"/>
  <c r="W20" i="1"/>
  <c r="X19" i="1"/>
  <c r="W19" i="1"/>
  <c r="X22" i="1" l="1"/>
  <c r="W22" i="1"/>
  <c r="G20" i="1"/>
  <c r="H19" i="1"/>
  <c r="G19" i="1"/>
  <c r="E21" i="1"/>
  <c r="D21" i="1"/>
  <c r="E20" i="1"/>
  <c r="D20" i="1"/>
  <c r="E19" i="1"/>
  <c r="D19" i="1"/>
  <c r="K11" i="1"/>
  <c r="B126" i="1" l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H22" i="1"/>
  <c r="G22" i="1"/>
  <c r="I21" i="1"/>
  <c r="I20" i="1"/>
  <c r="I19" i="1"/>
  <c r="E22" i="1"/>
  <c r="D22" i="1"/>
  <c r="F20" i="1"/>
  <c r="F21" i="1"/>
  <c r="F19" i="1"/>
  <c r="K26" i="1"/>
  <c r="O18" i="1" l="1"/>
  <c r="O19" i="1"/>
  <c r="O20" i="1" s="1"/>
  <c r="J21" i="1"/>
  <c r="I22" i="1"/>
  <c r="J20" i="1"/>
  <c r="F22" i="1"/>
  <c r="J19" i="1"/>
  <c r="J22" i="1" l="1"/>
</calcChain>
</file>

<file path=xl/sharedStrings.xml><?xml version="1.0" encoding="utf-8"?>
<sst xmlns="http://schemas.openxmlformats.org/spreadsheetml/2006/main" count="318" uniqueCount="162">
  <si>
    <t>■選手登録</t>
    <rPh sb="1" eb="3">
      <t>センシュ</t>
    </rPh>
    <rPh sb="3" eb="5">
      <t>トウロク</t>
    </rPh>
    <phoneticPr fontId="2"/>
  </si>
  <si>
    <t>№</t>
    <phoneticPr fontId="2"/>
  </si>
  <si>
    <t>フリガナ</t>
    <phoneticPr fontId="2"/>
  </si>
  <si>
    <t>性別</t>
    <rPh sb="0" eb="2">
      <t>セイベツ</t>
    </rPh>
    <phoneticPr fontId="2"/>
  </si>
  <si>
    <t>年齢</t>
    <rPh sb="0" eb="2">
      <t>ネンレイ</t>
    </rPh>
    <phoneticPr fontId="2"/>
  </si>
  <si>
    <t>学校名</t>
    <rPh sb="0" eb="3">
      <t>ガッコウメイ</t>
    </rPh>
    <phoneticPr fontId="2"/>
  </si>
  <si>
    <t>学年</t>
    <rPh sb="0" eb="2">
      <t>ガクネン</t>
    </rPh>
    <phoneticPr fontId="2"/>
  </si>
  <si>
    <t>住　　所</t>
    <rPh sb="0" eb="1">
      <t>ジュウ</t>
    </rPh>
    <rPh sb="3" eb="4">
      <t>ショ</t>
    </rPh>
    <phoneticPr fontId="2"/>
  </si>
  <si>
    <t>例</t>
    <rPh sb="0" eb="1">
      <t>レイ</t>
    </rPh>
    <phoneticPr fontId="2"/>
  </si>
  <si>
    <t>男</t>
  </si>
  <si>
    <t>埼玉県</t>
  </si>
  <si>
    <t>さいたま市西区 </t>
  </si>
  <si>
    <t>さいたま市北区</t>
  </si>
  <si>
    <t>さいたま市大宮区</t>
    <phoneticPr fontId="1"/>
  </si>
  <si>
    <t>さいたま市見沼区</t>
    <phoneticPr fontId="1"/>
  </si>
  <si>
    <t>さいたま市中央区</t>
    <phoneticPr fontId="1"/>
  </si>
  <si>
    <t>さいたま市桜区</t>
    <phoneticPr fontId="1"/>
  </si>
  <si>
    <t>さいたま市浦和区</t>
    <phoneticPr fontId="1"/>
  </si>
  <si>
    <t>さいたま市南区</t>
    <phoneticPr fontId="1"/>
  </si>
  <si>
    <t>さいたま市緑区</t>
    <phoneticPr fontId="1"/>
  </si>
  <si>
    <t>さいたま市岩槻区</t>
    <phoneticPr fontId="1"/>
  </si>
  <si>
    <t> 川越市</t>
  </si>
  <si>
    <t> 熊谷市</t>
  </si>
  <si>
    <t> 川口市</t>
  </si>
  <si>
    <t> 行田市</t>
  </si>
  <si>
    <t> 秩父市</t>
  </si>
  <si>
    <t> 所沢市</t>
  </si>
  <si>
    <t> 飯能市</t>
  </si>
  <si>
    <t> 加須市</t>
  </si>
  <si>
    <t> 本庄市</t>
  </si>
  <si>
    <t> 東松山市</t>
  </si>
  <si>
    <t> 春日部市</t>
  </si>
  <si>
    <t> 狭山市</t>
  </si>
  <si>
    <t> 羽生市</t>
  </si>
  <si>
    <t> 鴻巣市</t>
  </si>
  <si>
    <t> 深谷市</t>
  </si>
  <si>
    <t> 上尾市</t>
  </si>
  <si>
    <t> 草加市</t>
  </si>
  <si>
    <t> 越谷市</t>
  </si>
  <si>
    <t> 蕨市</t>
  </si>
  <si>
    <t> 戸田市</t>
  </si>
  <si>
    <t> 入間市</t>
  </si>
  <si>
    <t> 朝霞市</t>
  </si>
  <si>
    <t> 志木市</t>
  </si>
  <si>
    <t> 和光市</t>
  </si>
  <si>
    <t> 新座市</t>
  </si>
  <si>
    <t> 桶川市</t>
  </si>
  <si>
    <t> 久喜市</t>
  </si>
  <si>
    <t> 北本市</t>
  </si>
  <si>
    <t> 八潮市</t>
  </si>
  <si>
    <t> 富士見市</t>
  </si>
  <si>
    <t> 三郷市</t>
  </si>
  <si>
    <t> 蓮田市</t>
  </si>
  <si>
    <t> 坂戸市</t>
  </si>
  <si>
    <t> 幸手市</t>
  </si>
  <si>
    <t> 鶴ヶ島市</t>
  </si>
  <si>
    <t> 日高市</t>
  </si>
  <si>
    <t> 吉川市</t>
  </si>
  <si>
    <t> ふじみ野市</t>
  </si>
  <si>
    <t> 白岡市</t>
  </si>
  <si>
    <t> 北足立郡伊奈町</t>
  </si>
  <si>
    <t> 入間郡三芳町</t>
  </si>
  <si>
    <t> 入間郡毛呂山町</t>
  </si>
  <si>
    <t> 入間郡越生町</t>
  </si>
  <si>
    <t> 比企郡滑川町</t>
  </si>
  <si>
    <t> 比企郡嵐山町</t>
  </si>
  <si>
    <t> 比企郡小川町</t>
  </si>
  <si>
    <t> 比企郡川島町</t>
  </si>
  <si>
    <t> 比企郡吉見町</t>
  </si>
  <si>
    <t> 比企郡鳩山町</t>
  </si>
  <si>
    <t> 比企郡ときがわ町</t>
  </si>
  <si>
    <t> 秩父郡横瀬町</t>
  </si>
  <si>
    <t> 秩父郡皆野町</t>
  </si>
  <si>
    <t> 秩父郡長瀞町</t>
  </si>
  <si>
    <t> 秩父郡小鹿野町</t>
  </si>
  <si>
    <t> 秩父郡東秩父村</t>
  </si>
  <si>
    <t> 児玉郡美里町</t>
  </si>
  <si>
    <t> 児玉郡神川町</t>
  </si>
  <si>
    <t> 児玉郡上里町</t>
  </si>
  <si>
    <t> 大里郡寄居町</t>
  </si>
  <si>
    <t> 南埼玉郡宮代町</t>
  </si>
  <si>
    <t> 北葛飾郡杉戸町</t>
  </si>
  <si>
    <t> 北葛飾郡松伏町</t>
  </si>
  <si>
    <t>東京都</t>
    <rPh sb="0" eb="3">
      <t>トウキョウト</t>
    </rPh>
    <phoneticPr fontId="1"/>
  </si>
  <si>
    <t>千葉県</t>
    <rPh sb="0" eb="3">
      <t>チバケン</t>
    </rPh>
    <phoneticPr fontId="1"/>
  </si>
  <si>
    <t>群馬県</t>
    <rPh sb="0" eb="3">
      <t>グンマケン</t>
    </rPh>
    <phoneticPr fontId="1"/>
  </si>
  <si>
    <t>氏　　名</t>
    <rPh sb="0" eb="1">
      <t>シ</t>
    </rPh>
    <rPh sb="3" eb="4">
      <t>ナ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</si>
  <si>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</si>
  <si>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</si>
  <si>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彩の国</t>
    <rPh sb="0" eb="1">
      <t>サイ</t>
    </rPh>
    <rPh sb="2" eb="3">
      <t>クニ</t>
    </rPh>
    <phoneticPr fontId="1"/>
  </si>
  <si>
    <t>陸人</t>
    <rPh sb="0" eb="2">
      <t>リクト</t>
    </rPh>
    <phoneticPr fontId="1"/>
  </si>
  <si>
    <t>姓</t>
    <rPh sb="0" eb="1">
      <t>セイ</t>
    </rPh>
    <phoneticPr fontId="2"/>
  </si>
  <si>
    <t>サイノクニ</t>
    <phoneticPr fontId="2"/>
  </si>
  <si>
    <t>リクト</t>
    <phoneticPr fontId="1"/>
  </si>
  <si>
    <t>生年月日</t>
    <phoneticPr fontId="1"/>
  </si>
  <si>
    <t>西暦8桁</t>
    <rPh sb="0" eb="2">
      <t>セイレキ</t>
    </rPh>
    <rPh sb="3" eb="4">
      <t>ケタ</t>
    </rPh>
    <phoneticPr fontId="1"/>
  </si>
  <si>
    <t>彩の国小</t>
    <rPh sb="0" eb="1">
      <t>サイ</t>
    </rPh>
    <rPh sb="2" eb="3">
      <t>クニ</t>
    </rPh>
    <rPh sb="3" eb="4">
      <t>ショウ</t>
    </rPh>
    <phoneticPr fontId="2"/>
  </si>
  <si>
    <t>JAAF-ID</t>
    <phoneticPr fontId="2"/>
  </si>
  <si>
    <t>埼玉県</t>
    <rPh sb="0" eb="2">
      <t>サイタマ</t>
    </rPh>
    <rPh sb="2" eb="3">
      <t>ケン</t>
    </rPh>
    <phoneticPr fontId="1"/>
  </si>
  <si>
    <t>神奈川県</t>
    <rPh sb="0" eb="3">
      <t>カナガワ</t>
    </rPh>
    <rPh sb="3" eb="4">
      <t>ケン</t>
    </rPh>
    <phoneticPr fontId="1"/>
  </si>
  <si>
    <t>栃木県</t>
    <rPh sb="0" eb="3">
      <t>トチギケン</t>
    </rPh>
    <phoneticPr fontId="1"/>
  </si>
  <si>
    <t>活動拠点</t>
    <rPh sb="0" eb="2">
      <t>カツドウ</t>
    </rPh>
    <rPh sb="2" eb="4">
      <t>キョテン</t>
    </rPh>
    <phoneticPr fontId="1"/>
  </si>
  <si>
    <t>上尾市愛宕3丁目28-10</t>
    <rPh sb="0" eb="3">
      <t>アゲオシ</t>
    </rPh>
    <rPh sb="3" eb="5">
      <t>アタゴ</t>
    </rPh>
    <rPh sb="6" eb="8">
      <t>チョウメ</t>
    </rPh>
    <phoneticPr fontId="2"/>
  </si>
  <si>
    <t>一般財団法人 埼玉陸上競技協会　令和</t>
    <rPh sb="16" eb="18">
      <t>レイワ</t>
    </rPh>
    <phoneticPr fontId="1"/>
  </si>
  <si>
    <t>年度 小学生選手登録申込</t>
    <rPh sb="0" eb="2">
      <t>ネンド</t>
    </rPh>
    <rPh sb="3" eb="6">
      <t>ショウガクセイ</t>
    </rPh>
    <rPh sb="6" eb="10">
      <t>センシュトウロク</t>
    </rPh>
    <rPh sb="10" eb="12">
      <t>モウシコミ</t>
    </rPh>
    <phoneticPr fontId="1"/>
  </si>
  <si>
    <t>登録区分</t>
    <rPh sb="0" eb="2">
      <t>トウロク</t>
    </rPh>
    <rPh sb="2" eb="4">
      <t>クブン</t>
    </rPh>
    <phoneticPr fontId="1"/>
  </si>
  <si>
    <t>団体登録</t>
  </si>
  <si>
    <t>申請区分</t>
    <rPh sb="0" eb="2">
      <t>シンセイ</t>
    </rPh>
    <rPh sb="2" eb="4">
      <t>クブン</t>
    </rPh>
    <phoneticPr fontId="1"/>
  </si>
  <si>
    <t>新規</t>
  </si>
  <si>
    <t>■団体登録</t>
    <rPh sb="1" eb="3">
      <t>ダンタイ</t>
    </rPh>
    <rPh sb="3" eb="5">
      <t>トウロク</t>
    </rPh>
    <phoneticPr fontId="2"/>
  </si>
  <si>
    <t>受付番号</t>
    <rPh sb="0" eb="2">
      <t>ウケツケ</t>
    </rPh>
    <rPh sb="2" eb="4">
      <t>バンゴウ</t>
    </rPh>
    <phoneticPr fontId="1"/>
  </si>
  <si>
    <t>団体名称</t>
    <phoneticPr fontId="1"/>
  </si>
  <si>
    <t>活動拠点</t>
    <phoneticPr fontId="1"/>
  </si>
  <si>
    <t>登録番号</t>
    <rPh sb="0" eb="4">
      <t>トウロクバンゴウ</t>
    </rPh>
    <phoneticPr fontId="1"/>
  </si>
  <si>
    <t>連絡先</t>
    <rPh sb="0" eb="3">
      <t>レンラクサキ</t>
    </rPh>
    <phoneticPr fontId="1"/>
  </si>
  <si>
    <t>連絡責任者</t>
    <rPh sb="0" eb="2">
      <t>レンラク</t>
    </rPh>
    <rPh sb="2" eb="5">
      <t>セキニンシャ</t>
    </rPh>
    <phoneticPr fontId="1"/>
  </si>
  <si>
    <t>住所　〒</t>
    <rPh sb="0" eb="2">
      <t>ジュウショ</t>
    </rPh>
    <phoneticPr fontId="1"/>
  </si>
  <si>
    <t>連絡先</t>
    <rPh sb="0" eb="3">
      <t>レンラクサキ</t>
    </rPh>
    <phoneticPr fontId="1"/>
  </si>
  <si>
    <t>E-mail</t>
    <phoneticPr fontId="1"/>
  </si>
  <si>
    <t>代表者名</t>
    <rPh sb="0" eb="3">
      <t>ダイヒョウシャ</t>
    </rPh>
    <rPh sb="3" eb="4">
      <t>メイ</t>
    </rPh>
    <phoneticPr fontId="1"/>
  </si>
  <si>
    <r>
      <t xml:space="preserve">略称名称
</t>
    </r>
    <r>
      <rPr>
        <sz val="8"/>
        <color theme="1"/>
        <rFont val="HG丸ｺﾞｼｯｸM-PRO"/>
        <family val="3"/>
        <charset val="128"/>
      </rPr>
      <t>6文字以内</t>
    </r>
    <rPh sb="0" eb="2">
      <t>リャクショウ</t>
    </rPh>
    <rPh sb="2" eb="4">
      <t>メイショウ</t>
    </rPh>
    <rPh sb="6" eb="8">
      <t>モジ</t>
    </rPh>
    <rPh sb="8" eb="10">
      <t>イナイ</t>
    </rPh>
    <phoneticPr fontId="1"/>
  </si>
  <si>
    <t>■指導者登録</t>
    <rPh sb="1" eb="4">
      <t>シドウシャ</t>
    </rPh>
    <rPh sb="4" eb="6">
      <t>トウロク</t>
    </rPh>
    <phoneticPr fontId="2"/>
  </si>
  <si>
    <t>JAAF公認指導者資格</t>
    <rPh sb="4" eb="6">
      <t>コウニン</t>
    </rPh>
    <rPh sb="6" eb="9">
      <t>シドウシャ</t>
    </rPh>
    <rPh sb="9" eb="11">
      <t>シカク</t>
    </rPh>
    <phoneticPr fontId="1"/>
  </si>
  <si>
    <t>登録番号</t>
    <rPh sb="0" eb="4">
      <t>トウロクバンゴウ</t>
    </rPh>
    <phoneticPr fontId="1"/>
  </si>
  <si>
    <t>フリガナ</t>
    <phoneticPr fontId="1"/>
  </si>
  <si>
    <t>有無</t>
    <rPh sb="0" eb="2">
      <t>ウム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</si>
  <si>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</si>
  <si>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</si>
  <si>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生年月日</t>
    <rPh sb="0" eb="4">
      <t>セイネンガッピ</t>
    </rPh>
    <phoneticPr fontId="1"/>
  </si>
  <si>
    <t>西暦8桁</t>
    <rPh sb="0" eb="2">
      <t>セイレキ</t>
    </rPh>
    <rPh sb="3" eb="4">
      <t>ケタ</t>
    </rPh>
    <phoneticPr fontId="1"/>
  </si>
  <si>
    <t>年齢</t>
    <rPh sb="0" eb="2">
      <t>ネンレイ</t>
    </rPh>
    <phoneticPr fontId="1"/>
  </si>
  <si>
    <t>公認審判員資格</t>
    <rPh sb="0" eb="5">
      <t>コウニンシンパンイン</t>
    </rPh>
    <rPh sb="5" eb="7">
      <t>シカク</t>
    </rPh>
    <phoneticPr fontId="1"/>
  </si>
  <si>
    <t>資格</t>
    <rPh sb="0" eb="2">
      <t>シカク</t>
    </rPh>
    <phoneticPr fontId="1"/>
  </si>
  <si>
    <t>JAAF-ID</t>
    <phoneticPr fontId="1"/>
  </si>
  <si>
    <t>氏　名</t>
    <rPh sb="0" eb="1">
      <t>シ</t>
    </rPh>
    <rPh sb="2" eb="3">
      <t>ナ</t>
    </rPh>
    <phoneticPr fontId="1"/>
  </si>
  <si>
    <t>計</t>
    <rPh sb="0" eb="1">
      <t>ケイ</t>
    </rPh>
    <phoneticPr fontId="1"/>
  </si>
  <si>
    <t>6年生</t>
  </si>
  <si>
    <t>5年生</t>
    <rPh sb="1" eb="3">
      <t>ネンセイ</t>
    </rPh>
    <phoneticPr fontId="1"/>
  </si>
  <si>
    <t>4年生</t>
    <rPh sb="1" eb="3">
      <t>ネンセイ</t>
    </rPh>
    <phoneticPr fontId="1"/>
  </si>
  <si>
    <t>JAAF登録</t>
    <rPh sb="4" eb="6">
      <t>トウロク</t>
    </rPh>
    <phoneticPr fontId="1"/>
  </si>
  <si>
    <t>合　計</t>
    <rPh sb="0" eb="1">
      <t>ゴウ</t>
    </rPh>
    <rPh sb="2" eb="3">
      <t>ケイ</t>
    </rPh>
    <phoneticPr fontId="1"/>
  </si>
  <si>
    <t>男　子</t>
    <rPh sb="0" eb="1">
      <t>オトコ</t>
    </rPh>
    <rPh sb="2" eb="3">
      <t>コ</t>
    </rPh>
    <phoneticPr fontId="1"/>
  </si>
  <si>
    <t>女　子</t>
    <rPh sb="0" eb="1">
      <t>オンナ</t>
    </rPh>
    <rPh sb="2" eb="3">
      <t>コ</t>
    </rPh>
    <phoneticPr fontId="1"/>
  </si>
  <si>
    <t>JAAF未登録</t>
    <rPh sb="4" eb="7">
      <t>ミトウロク</t>
    </rPh>
    <phoneticPr fontId="1"/>
  </si>
  <si>
    <t>学年別計</t>
    <rPh sb="0" eb="2">
      <t>ガクネン</t>
    </rPh>
    <rPh sb="2" eb="3">
      <t>ベツ</t>
    </rPh>
    <rPh sb="3" eb="4">
      <t>ケイ</t>
    </rPh>
    <phoneticPr fontId="1"/>
  </si>
  <si>
    <t>居住地</t>
    <rPh sb="0" eb="3">
      <t>キョジュウチ</t>
    </rPh>
    <phoneticPr fontId="1"/>
  </si>
  <si>
    <t>JAAF未登録者</t>
    <rPh sb="4" eb="5">
      <t>ミ</t>
    </rPh>
    <rPh sb="5" eb="8">
      <t>トウロクシャ</t>
    </rPh>
    <phoneticPr fontId="1"/>
  </si>
  <si>
    <t>埼玉陸協登録料</t>
    <rPh sb="0" eb="2">
      <t>サイタマ</t>
    </rPh>
    <rPh sb="2" eb="4">
      <t>リクキョウ</t>
    </rPh>
    <rPh sb="4" eb="6">
      <t>トウロク</t>
    </rPh>
    <rPh sb="6" eb="7">
      <t>リョウ</t>
    </rPh>
    <phoneticPr fontId="1"/>
  </si>
  <si>
    <t>■選手登録料</t>
    <rPh sb="5" eb="6">
      <t>リョウ</t>
    </rPh>
    <phoneticPr fontId="1"/>
  </si>
  <si>
    <t>ゆうちょ銀行　上尾支店</t>
    <phoneticPr fontId="1"/>
  </si>
  <si>
    <t>振込口座番号：</t>
  </si>
  <si>
    <t>金融機関名 支店名：</t>
    <rPh sb="0" eb="5">
      <t>キンユウキカンメイ</t>
    </rPh>
    <rPh sb="6" eb="9">
      <t>シテンメイ</t>
    </rPh>
    <phoneticPr fontId="1"/>
  </si>
  <si>
    <t>00100-4-695063</t>
    <phoneticPr fontId="1"/>
  </si>
  <si>
    <t>6年生</t>
    <rPh sb="1" eb="3">
      <t>ネンセイ</t>
    </rPh>
    <phoneticPr fontId="1"/>
  </si>
  <si>
    <t>県内居住選手</t>
    <rPh sb="0" eb="2">
      <t>ケンナイ</t>
    </rPh>
    <rPh sb="2" eb="4">
      <t>キョジュウ</t>
    </rPh>
    <rPh sb="4" eb="6">
      <t>センシュ</t>
    </rPh>
    <phoneticPr fontId="1"/>
  </si>
  <si>
    <t>県外居住選手</t>
    <rPh sb="0" eb="2">
      <t>ケンガイ</t>
    </rPh>
    <rPh sb="2" eb="4">
      <t>キョジュウ</t>
    </rPh>
    <rPh sb="4" eb="6">
      <t>センシュ</t>
    </rPh>
    <phoneticPr fontId="1"/>
  </si>
  <si>
    <t>居住地調査</t>
    <rPh sb="0" eb="2">
      <t>キョジュウ</t>
    </rPh>
    <rPh sb="2" eb="3">
      <t>チ</t>
    </rPh>
    <rPh sb="3" eb="5">
      <t>チョウサ</t>
    </rPh>
    <phoneticPr fontId="1"/>
  </si>
  <si>
    <t>JAAF登録者</t>
    <phoneticPr fontId="1"/>
  </si>
  <si>
    <t>※振込予定日</t>
    <phoneticPr fontId="1"/>
  </si>
  <si>
    <t>20**/**/**</t>
    <phoneticPr fontId="1"/>
  </si>
  <si>
    <t>追加</t>
  </si>
  <si>
    <t>居住都県調査</t>
    <rPh sb="0" eb="2">
      <t>キョジュウ</t>
    </rPh>
    <rPh sb="2" eb="4">
      <t>トケン</t>
    </rPh>
    <rPh sb="4" eb="6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</si>
</sst>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yyyy&quot;年&quot;m&quot;月&quot;d&quot;日&quot;;@"/>
    <numFmt numFmtId="177" formatCode="0;[Red]0"/>
    <numFmt numFmtId="178" formatCode="0000000000"/>
    <numFmt numFmtId="179" formatCode="00000000000"/>
    <numFmt numFmtId="180" formatCode="[&lt;=999]000;[&lt;=9999]000\-00;000\-0000"/>
    <numFmt numFmtId="181" formatCode="##0&quot;名&quot;"/>
    <numFmt numFmtId="182" formatCode="##0&quot;名 &quot;"/>
    <numFmt numFmtId="183" formatCode="0_ "/>
    <numFmt numFmtId="184" formatCode="#,##0&quot;円 &quot;"/>
    <numFmt numFmtId="185" formatCode="m&quot;月&quot;d&quot;日&quot;;@"/>
    <numFmt numFmtId="186" formatCode="0000000"/>
    <numFmt numFmtId="187" formatCode="yyyy/m/d;@"/>
  </numFmts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0"/>
      <name val="ＭＳ Ｐゴシック"/>
      <family val="3"/>
      <charset val="128"/>
    </font>
    <font>
      <sz val="9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ｺﾞｼｯｸE"/>
      <family val="3"/>
      <charset val="128"/>
    </font>
    <font>
      <sz val="16"/>
      <color theme="1"/>
      <name val="HGｺﾞｼｯｸE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8"/>
      <color theme="1"/>
      <name val="HGｺﾞｼｯｸE"/>
      <family val="3"/>
      <charset val="128"/>
    </font>
    <font>
      <sz val="14"/>
      <color theme="1"/>
      <name val="HGｺﾞｼｯｸE"/>
      <family val="3"/>
      <charset val="128"/>
    </font>
    <font>
      <sz val="14"/>
      <color theme="0"/>
      <name val="HGｺﾞｼｯｸE"/>
      <family val="3"/>
      <charset val="128"/>
    </font>
    <font>
      <sz val="10"/>
      <color theme="0"/>
      <name val="HG丸ｺﾞｼｯｸM-PRO"/>
      <family val="3"/>
      <charset val="128"/>
    </font>
    <font>
      <sz val="11"/>
      <color theme="0"/>
      <name val="游ゴシック"/>
      <family val="2"/>
      <charset val="128"/>
      <scheme val="minor"/>
    </font>
    <font>
      <sz val="9"/>
      <color theme="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8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64"/>
      </left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indexed="64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hair">
        <color indexed="64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93">
    <xf numFmtId="0" fontId="0" fillId="0" borderId="0" xfId="0">
      <alignment vertical="center"/>
    </xf>
    <xf numFmtId="0" fontId="3" fillId="0" borderId="5" xfId="0" applyFont="1" applyBorder="1" applyAlignment="1" applyProtection="1">
      <alignment horizontal="center" vertical="center" shrinkToFit="1"/>
      <protection hidden="1"/>
    </xf>
    <xf numFmtId="0" fontId="3" fillId="0" borderId="6" xfId="0" applyFont="1" applyBorder="1" applyAlignment="1" applyProtection="1">
      <alignment horizontal="center" vertical="center" shrinkToFit="1"/>
      <protection hidden="1"/>
    </xf>
    <xf numFmtId="177" fontId="3" fillId="0" borderId="1" xfId="0" applyNumberFormat="1" applyFont="1" applyBorder="1" applyAlignment="1" applyProtection="1">
      <alignment horizontal="center" vertical="center" shrinkToFit="1"/>
      <protection hidden="1"/>
    </xf>
    <xf numFmtId="177" fontId="3" fillId="0" borderId="9" xfId="0" applyNumberFormat="1" applyFont="1" applyBorder="1" applyAlignment="1" applyProtection="1">
      <alignment horizontal="center" vertical="center" shrinkToFit="1"/>
      <protection hidden="1"/>
    </xf>
    <xf numFmtId="177" fontId="3" fillId="0" borderId="5" xfId="0" applyNumberFormat="1" applyFont="1" applyBorder="1" applyAlignment="1" applyProtection="1">
      <alignment horizontal="center" vertical="center" shrinkToFit="1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 shrinkToFit="1"/>
      <protection locked="0"/>
    </xf>
    <xf numFmtId="0" fontId="3" fillId="0" borderId="9" xfId="0" applyFont="1" applyBorder="1" applyAlignment="1" applyProtection="1">
      <alignment horizontal="center" vertical="center" shrinkToFit="1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shrinkToFit="1"/>
      <protection locked="0"/>
    </xf>
    <xf numFmtId="0" fontId="3" fillId="0" borderId="5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shrinkToFit="1"/>
      <protection locked="0"/>
    </xf>
    <xf numFmtId="0" fontId="9" fillId="0" borderId="0" xfId="0" applyFont="1" applyProtection="1">
      <alignment vertical="center"/>
      <protection hidden="1"/>
    </xf>
    <xf numFmtId="0" fontId="10" fillId="0" borderId="0" xfId="0" applyFont="1" applyProtection="1">
      <alignment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right" vertical="center"/>
      <protection hidden="1"/>
    </xf>
    <xf numFmtId="0" fontId="11" fillId="0" borderId="0" xfId="0" applyFont="1" applyProtection="1">
      <alignment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Continuous" vertical="center"/>
      <protection hidden="1"/>
    </xf>
    <xf numFmtId="0" fontId="11" fillId="0" borderId="17" xfId="0" applyFont="1" applyBorder="1" applyAlignment="1" applyProtection="1">
      <alignment horizontal="centerContinuous" vertical="center"/>
      <protection hidden="1"/>
    </xf>
    <xf numFmtId="0" fontId="11" fillId="0" borderId="18" xfId="0" applyFont="1" applyBorder="1" applyAlignment="1" applyProtection="1">
      <alignment horizontal="centerContinuous" vertical="center"/>
      <protection hidden="1"/>
    </xf>
    <xf numFmtId="0" fontId="11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10" fillId="0" borderId="19" xfId="0" applyFont="1" applyBorder="1" applyAlignment="1" applyProtection="1">
      <alignment horizontal="right" vertical="center"/>
      <protection hidden="1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6" xfId="0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 applyProtection="1">
      <alignment horizontal="left" vertical="center"/>
      <protection hidden="1"/>
    </xf>
    <xf numFmtId="0" fontId="3" fillId="0" borderId="6" xfId="0" applyFont="1" applyBorder="1" applyAlignment="1" applyProtection="1">
      <alignment vertical="center" shrinkToFit="1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0" borderId="36" xfId="0" applyFont="1" applyBorder="1" applyAlignment="1" applyProtection="1">
      <alignment horizontal="center" vertical="center"/>
      <protection hidden="1"/>
    </xf>
    <xf numFmtId="0" fontId="3" fillId="0" borderId="37" xfId="0" applyFont="1" applyBorder="1" applyAlignment="1" applyProtection="1">
      <alignment horizontal="left" vertical="center"/>
      <protection hidden="1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40" xfId="0" applyFont="1" applyBorder="1" applyAlignment="1" applyProtection="1">
      <alignment horizontal="center" vertical="center"/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0" fontId="3" fillId="0" borderId="43" xfId="0" applyFont="1" applyBorder="1" applyAlignment="1" applyProtection="1">
      <alignment horizontal="center" vertical="center" shrinkToFit="1"/>
      <protection locked="0"/>
    </xf>
    <xf numFmtId="0" fontId="3" fillId="0" borderId="43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vertical="center" shrinkToFit="1"/>
      <protection locked="0"/>
    </xf>
    <xf numFmtId="177" fontId="3" fillId="0" borderId="43" xfId="0" applyNumberFormat="1" applyFont="1" applyBorder="1" applyAlignment="1" applyProtection="1">
      <alignment horizontal="center" vertical="center" shrinkToFit="1"/>
      <protection hidden="1"/>
    </xf>
    <xf numFmtId="0" fontId="3" fillId="0" borderId="26" xfId="0" applyFont="1" applyBorder="1" applyAlignment="1" applyProtection="1">
      <alignment horizontal="center" vertical="center" shrinkToFit="1"/>
      <protection locked="0"/>
    </xf>
    <xf numFmtId="0" fontId="9" fillId="0" borderId="28" xfId="0" applyFont="1" applyBorder="1" applyProtection="1">
      <alignment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9" fillId="0" borderId="46" xfId="0" applyFont="1" applyBorder="1" applyProtection="1">
      <alignment vertical="center"/>
      <protection hidden="1"/>
    </xf>
    <xf numFmtId="0" fontId="11" fillId="0" borderId="57" xfId="0" applyFont="1" applyBorder="1" applyProtection="1">
      <alignment vertical="center"/>
      <protection hidden="1"/>
    </xf>
    <xf numFmtId="0" fontId="11" fillId="0" borderId="63" xfId="0" applyFont="1" applyBorder="1" applyProtection="1">
      <alignment vertical="center"/>
      <protection hidden="1"/>
    </xf>
    <xf numFmtId="0" fontId="13" fillId="0" borderId="0" xfId="0" applyFont="1" applyAlignment="1" applyProtection="1">
      <alignment horizontal="righ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0" xfId="0" applyFont="1" applyProtection="1">
      <alignment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vertical="center" shrinkToFit="1"/>
      <protection hidden="1"/>
    </xf>
    <xf numFmtId="0" fontId="11" fillId="0" borderId="14" xfId="0" applyFont="1" applyBorder="1" applyAlignment="1" applyProtection="1">
      <alignment horizontal="centerContinuous" vertical="center"/>
      <protection hidden="1"/>
    </xf>
    <xf numFmtId="0" fontId="11" fillId="0" borderId="10" xfId="0" applyFont="1" applyBorder="1" applyAlignment="1" applyProtection="1">
      <alignment horizontal="centerContinuous" vertical="center"/>
      <protection hidden="1"/>
    </xf>
    <xf numFmtId="0" fontId="11" fillId="0" borderId="44" xfId="0" applyFont="1" applyBorder="1" applyAlignment="1" applyProtection="1">
      <alignment horizontal="centerContinuous" vertical="center" shrinkToFit="1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Continuous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Continuous" vertical="center"/>
      <protection hidden="1"/>
    </xf>
    <xf numFmtId="0" fontId="6" fillId="0" borderId="43" xfId="0" applyFont="1" applyBorder="1" applyAlignment="1" applyProtection="1">
      <alignment horizontal="center" vertical="center"/>
      <protection hidden="1"/>
    </xf>
    <xf numFmtId="0" fontId="6" fillId="0" borderId="27" xfId="0" applyFont="1" applyBorder="1" applyAlignment="1" applyProtection="1">
      <alignment horizontal="centerContinuous" vertical="center"/>
      <protection hidden="1"/>
    </xf>
    <xf numFmtId="0" fontId="6" fillId="0" borderId="0" xfId="0" applyFont="1" applyAlignment="1" applyProtection="1">
      <alignment horizontal="centerContinuous" vertical="center"/>
      <protection hidden="1"/>
    </xf>
    <xf numFmtId="179" fontId="3" fillId="0" borderId="5" xfId="0" applyNumberFormat="1" applyFont="1" applyBorder="1" applyAlignment="1" applyProtection="1">
      <alignment horizontal="center" vertical="center" shrinkToFit="1"/>
      <protection hidden="1"/>
    </xf>
    <xf numFmtId="178" fontId="3" fillId="0" borderId="1" xfId="0" applyNumberFormat="1" applyFont="1" applyBorder="1" applyAlignment="1" applyProtection="1">
      <alignment horizontal="center" vertical="center" shrinkToFit="1"/>
      <protection locked="0"/>
    </xf>
    <xf numFmtId="178" fontId="3" fillId="0" borderId="9" xfId="0" applyNumberFormat="1" applyFont="1" applyBorder="1" applyAlignment="1" applyProtection="1">
      <alignment horizontal="center" vertical="center" shrinkToFit="1"/>
      <protection locked="0"/>
    </xf>
    <xf numFmtId="178" fontId="3" fillId="0" borderId="5" xfId="0" applyNumberFormat="1" applyFont="1" applyBorder="1" applyAlignment="1" applyProtection="1">
      <alignment horizontal="center" vertical="center" shrinkToFit="1"/>
      <protection locked="0"/>
    </xf>
    <xf numFmtId="178" fontId="3" fillId="0" borderId="43" xfId="0" applyNumberFormat="1" applyFont="1" applyBorder="1" applyAlignment="1" applyProtection="1">
      <alignment horizontal="center" vertical="center" shrinkToFit="1"/>
      <protection locked="0"/>
    </xf>
    <xf numFmtId="0" fontId="6" fillId="0" borderId="0" xfId="0" applyFont="1" applyProtection="1">
      <alignment vertical="center"/>
      <protection hidden="1"/>
    </xf>
    <xf numFmtId="183" fontId="0" fillId="0" borderId="0" xfId="0" applyNumberFormat="1" applyProtection="1">
      <alignment vertical="center"/>
      <protection hidden="1"/>
    </xf>
    <xf numFmtId="183" fontId="10" fillId="0" borderId="0" xfId="0" applyNumberFormat="1" applyFont="1" applyProtection="1">
      <alignment vertical="center"/>
      <protection hidden="1"/>
    </xf>
    <xf numFmtId="183" fontId="11" fillId="0" borderId="0" xfId="0" applyNumberFormat="1" applyFont="1" applyProtection="1">
      <alignment vertical="center"/>
      <protection hidden="1"/>
    </xf>
    <xf numFmtId="0" fontId="6" fillId="0" borderId="0" xfId="0" applyFont="1" applyAlignment="1" applyProtection="1">
      <alignment horizontal="left" vertical="center" indent="1"/>
      <protection hidden="1"/>
    </xf>
    <xf numFmtId="181" fontId="6" fillId="0" borderId="9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40" xfId="0" applyFont="1" applyBorder="1" applyAlignment="1" applyProtection="1">
      <alignment horizontal="centerContinuous" vertical="center"/>
      <protection hidden="1"/>
    </xf>
    <xf numFmtId="0" fontId="11" fillId="0" borderId="64" xfId="0" applyFont="1" applyBorder="1" applyAlignment="1" applyProtection="1">
      <alignment horizontal="centerContinuous" vertical="center" shrinkToFit="1"/>
      <protection hidden="1"/>
    </xf>
    <xf numFmtId="181" fontId="6" fillId="0" borderId="65" xfId="0" applyNumberFormat="1" applyFont="1" applyBorder="1" applyAlignment="1" applyProtection="1">
      <alignment horizontal="right" vertical="center" indent="1" shrinkToFit="1"/>
      <protection hidden="1"/>
    </xf>
    <xf numFmtId="0" fontId="6" fillId="0" borderId="66" xfId="0" applyFont="1" applyBorder="1" applyAlignment="1" applyProtection="1">
      <alignment horizontal="center" vertical="center" shrinkToFit="1"/>
      <protection hidden="1"/>
    </xf>
    <xf numFmtId="0" fontId="6" fillId="0" borderId="67" xfId="0" applyFont="1" applyBorder="1" applyAlignment="1" applyProtection="1">
      <alignment horizontal="center" vertical="center" shrinkToFit="1"/>
      <protection hidden="1"/>
    </xf>
    <xf numFmtId="181" fontId="6" fillId="0" borderId="68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1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69" xfId="0" applyFont="1" applyBorder="1" applyAlignment="1" applyProtection="1">
      <alignment horizontal="centerContinuous" vertical="center"/>
      <protection hidden="1"/>
    </xf>
    <xf numFmtId="0" fontId="11" fillId="0" borderId="53" xfId="0" applyFont="1" applyBorder="1" applyAlignment="1" applyProtection="1">
      <alignment horizontal="centerContinuous" vertical="center"/>
      <protection hidden="1"/>
    </xf>
    <xf numFmtId="181" fontId="6" fillId="0" borderId="51" xfId="0" applyNumberFormat="1" applyFont="1" applyBorder="1" applyAlignment="1" applyProtection="1">
      <alignment horizontal="right" vertical="center" indent="1"/>
      <protection hidden="1"/>
    </xf>
    <xf numFmtId="181" fontId="6" fillId="0" borderId="70" xfId="0" applyNumberFormat="1" applyFont="1" applyBorder="1" applyAlignment="1" applyProtection="1">
      <alignment horizontal="right" vertical="center" indent="1"/>
      <protection hidden="1"/>
    </xf>
    <xf numFmtId="0" fontId="11" fillId="0" borderId="36" xfId="0" applyFont="1" applyBorder="1" applyAlignment="1" applyProtection="1">
      <alignment horizontal="centerContinuous" vertical="center"/>
      <protection hidden="1"/>
    </xf>
    <xf numFmtId="0" fontId="11" fillId="0" borderId="6" xfId="0" applyFont="1" applyBorder="1" applyAlignment="1" applyProtection="1">
      <alignment horizontal="centerContinuous" vertical="center"/>
      <protection hidden="1"/>
    </xf>
    <xf numFmtId="181" fontId="6" fillId="0" borderId="71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5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72" xfId="0" applyFont="1" applyBorder="1" applyAlignment="1" applyProtection="1">
      <alignment horizontal="centerContinuous" vertical="center" shrinkToFit="1"/>
      <protection hidden="1"/>
    </xf>
    <xf numFmtId="0" fontId="6" fillId="0" borderId="73" xfId="0" applyFont="1" applyBorder="1" applyAlignment="1" applyProtection="1">
      <alignment horizontal="center" vertical="center" shrinkToFit="1"/>
      <protection hidden="1"/>
    </xf>
    <xf numFmtId="0" fontId="6" fillId="0" borderId="34" xfId="0" applyFont="1" applyBorder="1" applyAlignment="1" applyProtection="1">
      <alignment horizontal="centerContinuous" vertical="center"/>
      <protection hidden="1"/>
    </xf>
    <xf numFmtId="0" fontId="11" fillId="0" borderId="74" xfId="0" applyFont="1" applyBorder="1" applyAlignment="1" applyProtection="1">
      <alignment horizontal="center" vertical="center"/>
      <protection hidden="1"/>
    </xf>
    <xf numFmtId="0" fontId="6" fillId="0" borderId="50" xfId="0" applyFont="1" applyBorder="1" applyAlignment="1" applyProtection="1">
      <alignment horizontal="center" vertical="center"/>
      <protection hidden="1"/>
    </xf>
    <xf numFmtId="0" fontId="11" fillId="0" borderId="54" xfId="0" applyFont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Continuous" vertical="center" shrinkToFit="1"/>
      <protection hidden="1"/>
    </xf>
    <xf numFmtId="0" fontId="11" fillId="0" borderId="75" xfId="0" applyFont="1" applyBorder="1" applyAlignment="1" applyProtection="1">
      <alignment horizontal="center" vertical="center" shrinkToFit="1"/>
      <protection hidden="1"/>
    </xf>
    <xf numFmtId="181" fontId="6" fillId="0" borderId="2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10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6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53" xfId="0" applyNumberFormat="1" applyFont="1" applyBorder="1" applyAlignment="1" applyProtection="1">
      <alignment horizontal="right" vertical="center" indent="1" shrinkToFit="1"/>
      <protection hidden="1"/>
    </xf>
    <xf numFmtId="0" fontId="6" fillId="0" borderId="75" xfId="0" applyFont="1" applyBorder="1" applyAlignment="1" applyProtection="1">
      <alignment horizontal="center" vertical="center" shrinkToFit="1"/>
      <protection hidden="1"/>
    </xf>
    <xf numFmtId="0" fontId="11" fillId="0" borderId="0" xfId="0" applyFont="1" applyAlignment="1" applyProtection="1">
      <alignment horizontal="left" vertical="center" indent="1"/>
      <protection hidden="1"/>
    </xf>
    <xf numFmtId="182" fontId="6" fillId="0" borderId="78" xfId="0" applyNumberFormat="1" applyFont="1" applyBorder="1" applyAlignment="1" applyProtection="1">
      <alignment horizontal="right" vertical="center" indent="1"/>
      <protection hidden="1"/>
    </xf>
    <xf numFmtId="182" fontId="6" fillId="0" borderId="79" xfId="0" applyNumberFormat="1" applyFont="1" applyBorder="1" applyAlignment="1" applyProtection="1">
      <alignment horizontal="right" vertical="center" indent="1"/>
      <protection hidden="1"/>
    </xf>
    <xf numFmtId="182" fontId="6" fillId="0" borderId="80" xfId="0" applyNumberFormat="1" applyFont="1" applyBorder="1" applyAlignment="1" applyProtection="1">
      <alignment horizontal="right" vertical="center" indent="1"/>
      <protection hidden="1"/>
    </xf>
    <xf numFmtId="182" fontId="6" fillId="0" borderId="81" xfId="0" applyNumberFormat="1" applyFont="1" applyBorder="1" applyAlignment="1" applyProtection="1">
      <alignment horizontal="right" vertical="center" indent="1"/>
      <protection hidden="1"/>
    </xf>
    <xf numFmtId="0" fontId="11" fillId="0" borderId="63" xfId="0" applyFont="1" applyBorder="1" applyAlignment="1" applyProtection="1">
      <alignment horizontal="centerContinuous" vertical="center"/>
      <protection hidden="1"/>
    </xf>
    <xf numFmtId="0" fontId="11" fillId="0" borderId="63" xfId="0" applyFont="1" applyBorder="1" applyAlignment="1" applyProtection="1">
      <alignment horizontal="center" vertical="center"/>
      <protection hidden="1"/>
    </xf>
    <xf numFmtId="0" fontId="6" fillId="0" borderId="63" xfId="0" applyFont="1" applyBorder="1" applyProtection="1">
      <alignment vertical="center"/>
      <protection hidden="1"/>
    </xf>
    <xf numFmtId="182" fontId="6" fillId="0" borderId="63" xfId="0" applyNumberFormat="1" applyFont="1" applyBorder="1" applyProtection="1">
      <alignment vertical="center"/>
      <protection hidden="1"/>
    </xf>
    <xf numFmtId="182" fontId="6" fillId="0" borderId="0" xfId="0" applyNumberFormat="1" applyFont="1" applyAlignment="1" applyProtection="1">
      <alignment horizontal="right" vertical="center"/>
      <protection hidden="1"/>
    </xf>
    <xf numFmtId="0" fontId="14" fillId="0" borderId="0" xfId="0" applyFont="1" applyProtection="1">
      <alignment vertical="center"/>
      <protection hidden="1"/>
    </xf>
    <xf numFmtId="0" fontId="11" fillId="0" borderId="0" xfId="0" applyFont="1" applyAlignment="1" applyProtection="1">
      <alignment horizontal="right" vertical="center"/>
      <protection hidden="1"/>
    </xf>
    <xf numFmtId="49" fontId="6" fillId="0" borderId="0" xfId="0" applyNumberFormat="1" applyFont="1" applyAlignment="1" applyProtection="1">
      <alignment horizontal="left" vertical="center"/>
      <protection hidden="1"/>
    </xf>
    <xf numFmtId="0" fontId="15" fillId="2" borderId="0" xfId="0" applyFont="1" applyFill="1" applyProtection="1">
      <alignment vertical="center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0" fontId="16" fillId="2" borderId="0" xfId="0" applyFont="1" applyFill="1" applyAlignment="1" applyProtection="1">
      <alignment horizontal="centerContinuous" vertical="center"/>
      <protection hidden="1"/>
    </xf>
    <xf numFmtId="0" fontId="16" fillId="2" borderId="0" xfId="0" applyFont="1" applyFill="1" applyProtection="1">
      <alignment vertical="center"/>
      <protection hidden="1"/>
    </xf>
    <xf numFmtId="181" fontId="6" fillId="0" borderId="0" xfId="0" applyNumberFormat="1" applyFont="1" applyAlignment="1" applyProtection="1">
      <alignment horizontal="centerContinuous" vertical="center"/>
      <protection hidden="1"/>
    </xf>
    <xf numFmtId="182" fontId="6" fillId="0" borderId="0" xfId="0" applyNumberFormat="1" applyFont="1" applyAlignment="1" applyProtection="1">
      <alignment horizontal="centerContinuous" vertical="center"/>
      <protection hidden="1"/>
    </xf>
    <xf numFmtId="0" fontId="18" fillId="0" borderId="0" xfId="0" applyFont="1" applyAlignment="1" applyProtection="1">
      <alignment horizontal="center" vertical="center" shrinkToFit="1"/>
      <protection hidden="1"/>
    </xf>
    <xf numFmtId="0" fontId="17" fillId="0" borderId="0" xfId="0" applyFont="1" applyProtection="1">
      <alignment vertical="center"/>
      <protection hidden="1"/>
    </xf>
    <xf numFmtId="0" fontId="11" fillId="0" borderId="40" xfId="0" applyFont="1" applyBorder="1" applyAlignment="1" applyProtection="1">
      <alignment horizontal="right" vertical="center"/>
      <protection hidden="1"/>
    </xf>
    <xf numFmtId="182" fontId="11" fillId="0" borderId="9" xfId="0" applyNumberFormat="1" applyFont="1" applyBorder="1" applyAlignment="1" applyProtection="1">
      <alignment horizontal="right" vertical="center" indent="1"/>
      <protection hidden="1"/>
    </xf>
    <xf numFmtId="182" fontId="11" fillId="0" borderId="82" xfId="0" applyNumberFormat="1" applyFont="1" applyBorder="1" applyAlignment="1" applyProtection="1">
      <alignment horizontal="right" vertical="center" indent="1"/>
      <protection hidden="1"/>
    </xf>
    <xf numFmtId="0" fontId="11" fillId="0" borderId="69" xfId="0" applyFont="1" applyBorder="1" applyAlignment="1" applyProtection="1">
      <alignment horizontal="right" vertical="center"/>
      <protection hidden="1"/>
    </xf>
    <xf numFmtId="182" fontId="11" fillId="0" borderId="70" xfId="0" applyNumberFormat="1" applyFont="1" applyBorder="1" applyAlignment="1" applyProtection="1">
      <alignment horizontal="right" vertical="center" indent="1"/>
      <protection hidden="1"/>
    </xf>
    <xf numFmtId="182" fontId="11" fillId="0" borderId="83" xfId="0" applyNumberFormat="1" applyFont="1" applyBorder="1" applyAlignment="1" applyProtection="1">
      <alignment horizontal="right" vertical="center" indent="1"/>
      <protection hidden="1"/>
    </xf>
    <xf numFmtId="0" fontId="11" fillId="0" borderId="36" xfId="0" applyFont="1" applyBorder="1" applyAlignment="1" applyProtection="1">
      <alignment horizontal="right" vertical="center"/>
      <protection hidden="1"/>
    </xf>
    <xf numFmtId="182" fontId="11" fillId="0" borderId="5" xfId="0" applyNumberFormat="1" applyFont="1" applyBorder="1" applyAlignment="1" applyProtection="1">
      <alignment horizontal="right" vertical="center" indent="1"/>
      <protection hidden="1"/>
    </xf>
    <xf numFmtId="182" fontId="11" fillId="0" borderId="47" xfId="0" applyNumberFormat="1" applyFont="1" applyBorder="1" applyAlignment="1" applyProtection="1">
      <alignment horizontal="right" vertical="center" indent="1"/>
      <protection hidden="1"/>
    </xf>
    <xf numFmtId="0" fontId="11" fillId="0" borderId="34" xfId="0" applyFont="1" applyBorder="1" applyAlignment="1" applyProtection="1">
      <alignment horizontal="right" vertical="center"/>
      <protection hidden="1"/>
    </xf>
    <xf numFmtId="182" fontId="6" fillId="0" borderId="13" xfId="0" applyNumberFormat="1" applyFont="1" applyBorder="1" applyAlignment="1" applyProtection="1">
      <alignment horizontal="right" vertical="center" indent="1" shrinkToFit="1"/>
      <protection hidden="1"/>
    </xf>
    <xf numFmtId="182" fontId="6" fillId="0" borderId="84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85" xfId="0" applyFont="1" applyBorder="1" applyProtection="1">
      <alignment vertical="center"/>
      <protection hidden="1"/>
    </xf>
    <xf numFmtId="0" fontId="11" fillId="0" borderId="86" xfId="0" applyFont="1" applyBorder="1" applyAlignment="1" applyProtection="1">
      <alignment horizontal="center" vertical="center"/>
      <protection hidden="1"/>
    </xf>
    <xf numFmtId="0" fontId="11" fillId="0" borderId="87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Continuous" vertical="center"/>
      <protection hidden="1"/>
    </xf>
    <xf numFmtId="0" fontId="11" fillId="3" borderId="17" xfId="0" applyFont="1" applyFill="1" applyBorder="1" applyAlignment="1" applyProtection="1">
      <alignment horizontal="centerContinuous" vertical="center"/>
      <protection hidden="1"/>
    </xf>
    <xf numFmtId="0" fontId="11" fillId="3" borderId="21" xfId="0" applyFont="1" applyFill="1" applyBorder="1" applyAlignment="1" applyProtection="1">
      <alignment horizontal="centerContinuous" vertical="center"/>
      <protection hidden="1"/>
    </xf>
    <xf numFmtId="0" fontId="11" fillId="3" borderId="20" xfId="0" applyFont="1" applyFill="1" applyBorder="1" applyAlignment="1" applyProtection="1">
      <alignment horizontal="center" vertical="center"/>
      <protection hidden="1"/>
    </xf>
    <xf numFmtId="0" fontId="11" fillId="3" borderId="56" xfId="0" applyFont="1" applyFill="1" applyBorder="1" applyAlignment="1" applyProtection="1">
      <alignment horizontal="centerContinuous" vertical="center"/>
      <protection hidden="1"/>
    </xf>
    <xf numFmtId="0" fontId="11" fillId="3" borderId="49" xfId="0" applyFont="1" applyFill="1" applyBorder="1" applyAlignment="1" applyProtection="1">
      <alignment horizontal="centerContinuous" vertical="center"/>
      <protection hidden="1"/>
    </xf>
    <xf numFmtId="0" fontId="8" fillId="3" borderId="55" xfId="0" applyFont="1" applyFill="1" applyBorder="1" applyAlignment="1" applyProtection="1">
      <alignment horizontal="centerContinuous" vertical="center"/>
      <protection hidden="1"/>
    </xf>
    <xf numFmtId="0" fontId="11" fillId="3" borderId="48" xfId="0" applyFont="1" applyFill="1" applyBorder="1" applyAlignment="1" applyProtection="1">
      <alignment horizontal="centerContinuous" vertical="center"/>
      <protection hidden="1"/>
    </xf>
    <xf numFmtId="0" fontId="11" fillId="3" borderId="58" xfId="0" applyFont="1" applyFill="1" applyBorder="1" applyAlignment="1" applyProtection="1">
      <alignment horizontal="center" vertical="center"/>
      <protection hidden="1"/>
    </xf>
    <xf numFmtId="0" fontId="11" fillId="3" borderId="51" xfId="0" applyFont="1" applyFill="1" applyBorder="1" applyAlignment="1" applyProtection="1">
      <alignment horizontal="center" vertical="center"/>
      <protection hidden="1"/>
    </xf>
    <xf numFmtId="0" fontId="11" fillId="3" borderId="59" xfId="0" applyFont="1" applyFill="1" applyBorder="1" applyAlignment="1" applyProtection="1">
      <alignment horizontal="center" vertical="center" wrapText="1"/>
      <protection hidden="1"/>
    </xf>
    <xf numFmtId="0" fontId="11" fillId="3" borderId="59" xfId="0" applyFont="1" applyFill="1" applyBorder="1" applyAlignment="1" applyProtection="1">
      <alignment horizontal="center" vertical="center"/>
      <protection hidden="1"/>
    </xf>
    <xf numFmtId="0" fontId="11" fillId="3" borderId="52" xfId="0" applyFont="1" applyFill="1" applyBorder="1" applyAlignment="1" applyProtection="1">
      <alignment horizontal="center" vertical="center"/>
      <protection hidden="1"/>
    </xf>
    <xf numFmtId="0" fontId="11" fillId="3" borderId="44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Continuous" vertical="center"/>
      <protection hidden="1"/>
    </xf>
    <xf numFmtId="0" fontId="11" fillId="3" borderId="44" xfId="0" applyFont="1" applyFill="1" applyBorder="1" applyAlignment="1" applyProtection="1">
      <alignment horizontal="centerContinuous" vertical="center" shrinkToFit="1"/>
      <protection hidden="1"/>
    </xf>
    <xf numFmtId="0" fontId="11" fillId="3" borderId="44" xfId="0" applyFont="1" applyFill="1" applyBorder="1" applyAlignment="1" applyProtection="1">
      <alignment horizontal="centerContinuous" vertical="center"/>
      <protection hidden="1"/>
    </xf>
    <xf numFmtId="0" fontId="8" fillId="3" borderId="30" xfId="0" applyFont="1" applyFill="1" applyBorder="1" applyAlignment="1" applyProtection="1">
      <alignment horizontal="centerContinuous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3" fillId="3" borderId="14" xfId="0" applyFont="1" applyFill="1" applyBorder="1" applyAlignment="1" applyProtection="1">
      <alignment horizontal="centerContinuous" vertical="top"/>
      <protection hidden="1"/>
    </xf>
    <xf numFmtId="0" fontId="3" fillId="3" borderId="15" xfId="0" applyFont="1" applyFill="1" applyBorder="1" applyAlignment="1" applyProtection="1">
      <alignment horizontal="centerContinuous" vertical="top"/>
      <protection hidden="1"/>
    </xf>
    <xf numFmtId="0" fontId="3" fillId="3" borderId="14" xfId="0" applyFont="1" applyFill="1" applyBorder="1" applyProtection="1">
      <alignment vertical="center"/>
      <protection hidden="1"/>
    </xf>
    <xf numFmtId="0" fontId="8" fillId="3" borderId="31" xfId="0" applyFont="1" applyFill="1" applyBorder="1" applyAlignment="1" applyProtection="1">
      <alignment horizontal="centerContinuous"/>
      <protection hidden="1"/>
    </xf>
    <xf numFmtId="0" fontId="3" fillId="3" borderId="30" xfId="0" applyFont="1" applyFill="1" applyBorder="1" applyAlignment="1" applyProtection="1">
      <alignment horizontal="centerContinuous"/>
      <protection hidden="1"/>
    </xf>
    <xf numFmtId="0" fontId="3" fillId="3" borderId="32" xfId="0" applyFont="1" applyFill="1" applyBorder="1" applyAlignment="1" applyProtection="1">
      <alignment horizontal="centerContinuous"/>
      <protection hidden="1"/>
    </xf>
    <xf numFmtId="0" fontId="3" fillId="3" borderId="33" xfId="0" applyFont="1" applyFill="1" applyBorder="1" applyAlignment="1" applyProtection="1">
      <alignment horizontal="centerContinuous"/>
      <protection hidden="1"/>
    </xf>
    <xf numFmtId="0" fontId="3" fillId="3" borderId="16" xfId="0" applyFont="1" applyFill="1" applyBorder="1" applyProtection="1">
      <alignment vertical="center"/>
      <protection hidden="1"/>
    </xf>
    <xf numFmtId="0" fontId="3" fillId="3" borderId="35" xfId="0" applyFont="1" applyFill="1" applyBorder="1" applyProtection="1">
      <alignment vertical="center"/>
      <protection hidden="1"/>
    </xf>
    <xf numFmtId="49" fontId="11" fillId="0" borderId="57" xfId="0" applyNumberFormat="1" applyFont="1" applyBorder="1" applyAlignment="1" applyProtection="1">
      <alignment horizontal="centerContinuous" vertical="center"/>
      <protection hidden="1"/>
    </xf>
    <xf numFmtId="49" fontId="11" fillId="0" borderId="62" xfId="0" applyNumberFormat="1" applyFont="1" applyBorder="1" applyAlignment="1" applyProtection="1">
      <alignment horizontal="centerContinuous" vertical="center"/>
      <protection hidden="1"/>
    </xf>
    <xf numFmtId="49" fontId="11" fillId="0" borderId="61" xfId="0" applyNumberFormat="1" applyFont="1" applyBorder="1" applyAlignment="1" applyProtection="1">
      <alignment horizontal="left" vertical="center" indent="1"/>
      <protection hidden="1"/>
    </xf>
    <xf numFmtId="49" fontId="11" fillId="0" borderId="50" xfId="0" applyNumberFormat="1" applyFont="1" applyBorder="1" applyProtection="1">
      <alignment vertical="center"/>
      <protection hidden="1"/>
    </xf>
    <xf numFmtId="49" fontId="11" fillId="0" borderId="54" xfId="0" applyNumberFormat="1" applyFont="1" applyBorder="1" applyProtection="1">
      <alignment vertical="center"/>
      <protection hidden="1"/>
    </xf>
    <xf numFmtId="0" fontId="11" fillId="0" borderId="50" xfId="0" applyFont="1" applyBorder="1" applyProtection="1">
      <alignment vertical="center"/>
      <protection hidden="1"/>
    </xf>
    <xf numFmtId="0" fontId="11" fillId="0" borderId="57" xfId="0" applyFont="1" applyBorder="1" applyAlignment="1" applyProtection="1">
      <alignment horizontal="left" vertical="center" indent="1"/>
      <protection hidden="1"/>
    </xf>
    <xf numFmtId="49" fontId="11" fillId="0" borderId="57" xfId="0" applyNumberFormat="1" applyFont="1" applyBorder="1" applyAlignment="1" applyProtection="1">
      <alignment horizontal="left" vertical="center" indent="1"/>
      <protection hidden="1"/>
    </xf>
    <xf numFmtId="49" fontId="20" fillId="0" borderId="50" xfId="1" applyNumberFormat="1" applyBorder="1" applyProtection="1">
      <alignment vertical="center"/>
      <protection hidden="1"/>
    </xf>
    <xf numFmtId="49" fontId="20" fillId="0" borderId="53" xfId="1" applyNumberFormat="1" applyBorder="1" applyAlignment="1" applyProtection="1">
      <alignment horizontal="left" vertical="center" indent="1"/>
      <protection hidden="1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10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 applyProtection="1">
      <alignment horizontal="left" vertical="center"/>
      <protection locked="0"/>
    </xf>
    <xf numFmtId="0" fontId="8" fillId="0" borderId="26" xfId="0" applyFont="1" applyBorder="1" applyAlignment="1" applyProtection="1">
      <alignment horizontal="left" vertical="center"/>
      <protection locked="0"/>
    </xf>
    <xf numFmtId="0" fontId="3" fillId="0" borderId="6" xfId="0" applyFont="1" applyBorder="1" applyProtection="1">
      <alignment vertical="center"/>
      <protection hidden="1"/>
    </xf>
    <xf numFmtId="0" fontId="3" fillId="0" borderId="8" xfId="0" applyFont="1" applyBorder="1" applyProtection="1">
      <alignment vertical="center"/>
      <protection hidden="1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25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 shrinkToFi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3" xfId="0" applyFont="1" applyBorder="1" applyProtection="1">
      <alignment vertical="center"/>
      <protection hidden="1"/>
    </xf>
    <xf numFmtId="0" fontId="5" fillId="0" borderId="39" xfId="0" applyFont="1" applyBorder="1" applyProtection="1">
      <alignment vertical="center"/>
      <protection hidden="1"/>
    </xf>
    <xf numFmtId="0" fontId="3" fillId="0" borderId="9" xfId="0" applyFont="1" applyBorder="1" applyAlignment="1" applyProtection="1">
      <alignment horizontal="center" vertical="center" shrinkToFit="1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Protection="1">
      <alignment vertical="center"/>
      <protection hidden="1"/>
    </xf>
    <xf numFmtId="0" fontId="5" fillId="0" borderId="41" xfId="0" applyFont="1" applyBorder="1" applyProtection="1">
      <alignment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0" fontId="5" fillId="0" borderId="7" xfId="0" applyFont="1" applyBorder="1" applyProtection="1">
      <alignment vertical="center"/>
      <protection hidden="1"/>
    </xf>
    <xf numFmtId="0" fontId="5" fillId="0" borderId="37" xfId="0" applyFont="1" applyBorder="1" applyProtection="1">
      <alignment vertical="center"/>
      <protection hidden="1"/>
    </xf>
    <xf numFmtId="0" fontId="3" fillId="0" borderId="43" xfId="0" applyFont="1" applyBorder="1" applyAlignment="1" applyProtection="1">
      <alignment horizontal="center" vertical="center" shrinkToFit="1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5" fillId="0" borderId="25" xfId="0" applyFont="1" applyBorder="1" applyProtection="1">
      <alignment vertical="center"/>
      <protection hidden="1"/>
    </xf>
    <xf numFmtId="0" fontId="5" fillId="0" borderId="27" xfId="0" applyFont="1" applyBorder="1" applyProtection="1">
      <alignment vertical="center"/>
      <protection hidden="1"/>
    </xf>
    <xf numFmtId="0" fontId="10" fillId="0" borderId="19" xfId="0" applyFont="1" applyBorder="1" applyAlignment="1" applyProtection="1">
      <alignment horizontal="right" vertical="center"/>
      <protection locked="0"/>
    </xf>
    <xf numFmtId="0" fontId="11" fillId="0" borderId="20" xfId="0" applyFont="1" applyBorder="1" applyAlignment="1" applyProtection="1">
      <alignment horizontal="center" vertical="center"/>
      <protection locked="0"/>
    </xf>
    <xf numFmtId="0" fontId="11" fillId="0" borderId="57" xfId="0" applyFont="1" applyBorder="1" applyAlignment="1" applyProtection="1">
      <alignment horizontal="center" vertical="center" shrinkToFit="1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57" xfId="0" applyFont="1" applyBorder="1" applyAlignment="1" applyProtection="1">
      <alignment horizontal="left" vertical="center" indent="1"/>
      <protection locked="0"/>
    </xf>
    <xf numFmtId="180" fontId="6" fillId="0" borderId="50" xfId="0" applyNumberFormat="1" applyFont="1" applyBorder="1" applyAlignment="1" applyProtection="1">
      <alignment horizontal="center" vertical="center"/>
      <protection locked="0"/>
    </xf>
    <xf numFmtId="0" fontId="11" fillId="0" borderId="50" xfId="0" applyFont="1" applyBorder="1" applyProtection="1">
      <alignment vertical="center"/>
      <protection locked="0"/>
    </xf>
    <xf numFmtId="0" fontId="11" fillId="0" borderId="60" xfId="0" applyFont="1" applyBorder="1" applyAlignment="1" applyProtection="1">
      <alignment horizontal="center" vertical="center" shrinkToFit="1"/>
      <protection locked="0"/>
    </xf>
    <xf numFmtId="49" fontId="11" fillId="0" borderId="53" xfId="0" applyNumberFormat="1" applyFont="1" applyBorder="1" applyProtection="1">
      <alignment vertical="center"/>
      <protection locked="0"/>
    </xf>
    <xf numFmtId="49" fontId="11" fillId="0" borderId="61" xfId="0" applyNumberFormat="1" applyFont="1" applyBorder="1" applyAlignment="1" applyProtection="1">
      <alignment horizontal="left" vertical="center" indent="1"/>
      <protection locked="0"/>
    </xf>
    <xf numFmtId="49" fontId="20" fillId="0" borderId="53" xfId="1" applyNumberFormat="1" applyBorder="1" applyAlignment="1" applyProtection="1">
      <alignment horizontal="left" vertical="center" indent="1"/>
      <protection locked="0"/>
    </xf>
    <xf numFmtId="0" fontId="11" fillId="0" borderId="61" xfId="0" applyFont="1" applyBorder="1" applyAlignment="1" applyProtection="1">
      <alignment horizontal="left" vertical="center" inden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 shrinkToFit="1"/>
      <protection locked="0"/>
    </xf>
    <xf numFmtId="186" fontId="6" fillId="0" borderId="13" xfId="0" applyNumberFormat="1" applyFont="1" applyBorder="1" applyAlignment="1" applyProtection="1">
      <alignment horizontal="center" vertical="center" shrinkToFit="1"/>
      <protection locked="0"/>
    </xf>
    <xf numFmtId="0" fontId="6" fillId="0" borderId="13" xfId="0" applyFont="1" applyBorder="1" applyAlignment="1" applyProtection="1">
      <alignment vertical="center" shrinkToFit="1"/>
      <protection locked="0"/>
    </xf>
    <xf numFmtId="176" fontId="6" fillId="0" borderId="13" xfId="0" applyNumberFormat="1" applyFont="1" applyBorder="1" applyAlignment="1" applyProtection="1">
      <alignment horizontal="center" vertical="center" shrinkToFit="1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 shrinkToFit="1"/>
      <protection locked="0"/>
    </xf>
    <xf numFmtId="186" fontId="6" fillId="0" borderId="9" xfId="0" applyNumberFormat="1" applyFont="1" applyBorder="1" applyAlignment="1" applyProtection="1">
      <alignment horizontal="center" vertical="center" shrinkToFit="1"/>
      <protection locked="0"/>
    </xf>
    <xf numFmtId="0" fontId="6" fillId="0" borderId="9" xfId="0" applyFont="1" applyBorder="1" applyAlignment="1" applyProtection="1">
      <alignment vertical="center" shrinkToFit="1"/>
      <protection locked="0"/>
    </xf>
    <xf numFmtId="176" fontId="6" fillId="0" borderId="9" xfId="0" applyNumberFormat="1" applyFont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 applyProtection="1">
      <alignment horizontal="center" vertical="center"/>
      <protection locked="0"/>
    </xf>
    <xf numFmtId="0" fontId="6" fillId="0" borderId="43" xfId="0" applyFont="1" applyBorder="1" applyAlignment="1" applyProtection="1">
      <alignment horizontal="center" vertical="center" shrinkToFit="1"/>
      <protection locked="0"/>
    </xf>
    <xf numFmtId="186" fontId="6" fillId="0" borderId="43" xfId="0" applyNumberFormat="1" applyFont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 applyProtection="1">
      <alignment vertical="center" shrinkToFit="1"/>
      <protection locked="0"/>
    </xf>
    <xf numFmtId="176" fontId="6" fillId="0" borderId="43" xfId="0" applyNumberFormat="1" applyFont="1" applyBorder="1" applyAlignment="1" applyProtection="1">
      <alignment horizontal="center" vertical="center" shrinkToFit="1"/>
      <protection locked="0"/>
    </xf>
    <xf numFmtId="179" fontId="6" fillId="0" borderId="14" xfId="0" applyNumberFormat="1" applyFont="1" applyBorder="1" applyAlignment="1" applyProtection="1">
      <alignment horizontal="centerContinuous" vertical="center"/>
      <protection locked="0"/>
    </xf>
    <xf numFmtId="179" fontId="6" fillId="0" borderId="10" xfId="0" applyNumberFormat="1" applyFont="1" applyBorder="1" applyAlignment="1" applyProtection="1">
      <alignment horizontal="centerContinuous" vertical="center"/>
      <protection locked="0"/>
    </xf>
    <xf numFmtId="179" fontId="6" fillId="0" borderId="26" xfId="0" applyNumberFormat="1" applyFont="1" applyBorder="1" applyAlignment="1" applyProtection="1">
      <alignment horizontal="centerContinuous" vertical="center"/>
      <protection locked="0"/>
    </xf>
    <xf numFmtId="0" fontId="6" fillId="4" borderId="0" xfId="0" applyFont="1" applyFill="1" applyProtection="1">
      <alignment vertical="center"/>
      <protection hidden="1"/>
    </xf>
    <xf numFmtId="0" fontId="11" fillId="4" borderId="0" xfId="0" applyFont="1" applyFill="1" applyAlignment="1" applyProtection="1">
      <alignment horizontal="right" vertical="center"/>
      <protection hidden="1"/>
    </xf>
    <xf numFmtId="0" fontId="11" fillId="3" borderId="23" xfId="0" applyFont="1" applyFill="1" applyBorder="1" applyAlignment="1" applyProtection="1">
      <alignment horizontal="centerContinuous" vertical="center"/>
      <protection hidden="1"/>
    </xf>
    <xf numFmtId="0" fontId="7" fillId="3" borderId="72" xfId="0" applyFont="1" applyFill="1" applyBorder="1" applyAlignment="1" applyProtection="1">
      <alignment horizontal="centerContinuous" vertical="center"/>
      <protection hidden="1"/>
    </xf>
    <xf numFmtId="0" fontId="8" fillId="3" borderId="23" xfId="0" applyFont="1" applyFill="1" applyBorder="1" applyAlignment="1" applyProtection="1">
      <alignment horizontal="centerContinuous" vertical="center"/>
      <protection hidden="1"/>
    </xf>
    <xf numFmtId="0" fontId="3" fillId="3" borderId="88" xfId="0" applyFont="1" applyFill="1" applyBorder="1" applyAlignment="1" applyProtection="1">
      <alignment horizontal="centerContinuous" vertical="center"/>
      <protection hidden="1"/>
    </xf>
    <xf numFmtId="0" fontId="8" fillId="3" borderId="72" xfId="0" applyFont="1" applyFill="1" applyBorder="1" applyAlignment="1" applyProtection="1">
      <alignment horizontal="center" vertical="center"/>
      <protection hidden="1"/>
    </xf>
    <xf numFmtId="0" fontId="6" fillId="3" borderId="14" xfId="0" applyFont="1" applyFill="1" applyBorder="1" applyAlignment="1" applyProtection="1">
      <alignment horizontal="center" vertical="center"/>
      <protection hidden="1"/>
    </xf>
    <xf numFmtId="0" fontId="6" fillId="3" borderId="13" xfId="0" applyFont="1" applyFill="1" applyBorder="1" applyAlignment="1" applyProtection="1">
      <alignment horizontal="center" vertical="center"/>
      <protection hidden="1"/>
    </xf>
    <xf numFmtId="0" fontId="3" fillId="3" borderId="14" xfId="0" applyFont="1" applyFill="1" applyBorder="1" applyAlignment="1" applyProtection="1">
      <alignment horizontal="center" vertical="center"/>
      <protection hidden="1"/>
    </xf>
    <xf numFmtId="0" fontId="6" fillId="3" borderId="44" xfId="0" applyFont="1" applyFill="1" applyBorder="1" applyAlignment="1" applyProtection="1">
      <alignment horizontal="centerContinuous" vertical="center" shrinkToFit="1"/>
      <protection hidden="1"/>
    </xf>
    <xf numFmtId="0" fontId="6" fillId="3" borderId="5" xfId="0" applyFont="1" applyFill="1" applyBorder="1" applyAlignment="1" applyProtection="1">
      <alignment horizontal="center" vertical="center"/>
      <protection hidden="1"/>
    </xf>
    <xf numFmtId="0" fontId="6" fillId="3" borderId="5" xfId="0" applyFont="1" applyFill="1" applyBorder="1" applyAlignment="1" applyProtection="1">
      <alignment horizontal="centerContinuous" vertical="center"/>
      <protection hidden="1"/>
    </xf>
    <xf numFmtId="0" fontId="6" fillId="3" borderId="47" xfId="0" applyFont="1" applyFill="1" applyBorder="1" applyAlignment="1" applyProtection="1">
      <alignment horizontal="centerContinuous" vertical="center"/>
      <protection hidden="1"/>
    </xf>
    <xf numFmtId="187" fontId="3" fillId="0" borderId="5" xfId="0" applyNumberFormat="1" applyFont="1" applyBorder="1" applyAlignment="1" applyProtection="1">
      <alignment horizontal="center" vertical="center" shrinkToFit="1"/>
      <protection hidden="1"/>
    </xf>
    <xf numFmtId="187" fontId="3" fillId="0" borderId="1" xfId="0" applyNumberFormat="1" applyFont="1" applyBorder="1" applyAlignment="1" applyProtection="1">
      <alignment horizontal="center" vertical="center" shrinkToFit="1"/>
      <protection locked="0"/>
    </xf>
    <xf numFmtId="187" fontId="3" fillId="0" borderId="9" xfId="0" applyNumberFormat="1" applyFont="1" applyBorder="1" applyAlignment="1" applyProtection="1">
      <alignment horizontal="center" vertical="center" shrinkToFit="1"/>
      <protection locked="0"/>
    </xf>
    <xf numFmtId="187" fontId="3" fillId="0" borderId="5" xfId="0" applyNumberFormat="1" applyFont="1" applyBorder="1" applyAlignment="1" applyProtection="1">
      <alignment horizontal="center" vertical="center" shrinkToFit="1"/>
      <protection locked="0"/>
    </xf>
    <xf numFmtId="187" fontId="3" fillId="0" borderId="43" xfId="0" applyNumberFormat="1" applyFont="1" applyBorder="1" applyAlignment="1" applyProtection="1">
      <alignment horizontal="center" vertical="center" shrinkToFit="1"/>
      <protection locked="0"/>
    </xf>
    <xf numFmtId="185" fontId="6" fillId="0" borderId="0" xfId="0" applyNumberFormat="1" applyFont="1" applyAlignment="1" applyProtection="1">
      <alignment horizontal="centerContinuous" vertical="center"/>
      <protection locked="0"/>
    </xf>
    <xf numFmtId="0" fontId="6" fillId="0" borderId="14" xfId="0" applyFont="1" applyBorder="1" applyAlignment="1" applyProtection="1">
      <alignment horizontal="centerContinuous" vertical="center"/>
      <protection locked="0"/>
    </xf>
    <xf numFmtId="0" fontId="6" fillId="0" borderId="10" xfId="0" applyFont="1" applyBorder="1" applyAlignment="1" applyProtection="1">
      <alignment horizontal="centerContinuous" vertical="center"/>
      <protection locked="0"/>
    </xf>
    <xf numFmtId="0" fontId="6" fillId="0" borderId="26" xfId="0" applyFont="1" applyBorder="1" applyAlignment="1" applyProtection="1">
      <alignment horizontal="centerContinuous" vertical="center"/>
      <protection locked="0"/>
    </xf>
    <xf numFmtId="0" fontId="11" fillId="0" borderId="21" xfId="0" applyFont="1" applyBorder="1" applyAlignment="1" applyProtection="1">
      <alignment horizontal="centerContinuous" vertical="center"/>
      <protection hidden="1"/>
    </xf>
    <xf numFmtId="0" fontId="8" fillId="0" borderId="55" xfId="0" applyFont="1" applyBorder="1" applyAlignment="1" applyProtection="1">
      <alignment horizontal="centerContinuous" vertical="center"/>
      <protection hidden="1"/>
    </xf>
    <xf numFmtId="0" fontId="11" fillId="0" borderId="56" xfId="0" applyFont="1" applyBorder="1" applyAlignment="1" applyProtection="1">
      <alignment horizontal="centerContinuous" vertical="center"/>
      <protection hidden="1"/>
    </xf>
    <xf numFmtId="0" fontId="11" fillId="0" borderId="58" xfId="0" applyFont="1" applyBorder="1" applyAlignment="1" applyProtection="1">
      <alignment horizontal="center" vertical="center"/>
      <protection hidden="1"/>
    </xf>
    <xf numFmtId="0" fontId="11" fillId="0" borderId="59" xfId="0" applyFont="1" applyBorder="1" applyAlignment="1" applyProtection="1">
      <alignment horizontal="center" vertical="center" wrapText="1"/>
      <protection hidden="1"/>
    </xf>
    <xf numFmtId="0" fontId="11" fillId="0" borderId="59" xfId="0" applyFont="1" applyBorder="1" applyAlignment="1" applyProtection="1">
      <alignment horizontal="center" vertical="center"/>
      <protection hidden="1"/>
    </xf>
    <xf numFmtId="0" fontId="11" fillId="0" borderId="48" xfId="0" applyFont="1" applyBorder="1" applyAlignment="1" applyProtection="1">
      <alignment horizontal="centerContinuous" vertical="center"/>
      <protection hidden="1"/>
    </xf>
    <xf numFmtId="0" fontId="11" fillId="0" borderId="49" xfId="0" applyFont="1" applyBorder="1" applyAlignment="1" applyProtection="1">
      <alignment horizontal="centerContinuous" vertical="center"/>
      <protection hidden="1"/>
    </xf>
    <xf numFmtId="0" fontId="11" fillId="0" borderId="51" xfId="0" applyFont="1" applyBorder="1" applyAlignment="1" applyProtection="1">
      <alignment horizontal="center" vertical="center"/>
      <protection hidden="1"/>
    </xf>
    <xf numFmtId="0" fontId="11" fillId="0" borderId="52" xfId="0" applyFont="1" applyBorder="1" applyAlignment="1" applyProtection="1">
      <alignment horizontal="center" vertical="center"/>
      <protection hidden="1"/>
    </xf>
    <xf numFmtId="0" fontId="11" fillId="0" borderId="57" xfId="0" applyFont="1" applyBorder="1" applyAlignment="1" applyProtection="1">
      <alignment horizontal="center" vertical="center" shrinkToFit="1"/>
      <protection hidden="1"/>
    </xf>
    <xf numFmtId="0" fontId="11" fillId="0" borderId="60" xfId="0" applyFont="1" applyBorder="1" applyAlignment="1" applyProtection="1">
      <alignment horizontal="center" vertical="center" shrinkToFit="1"/>
      <protection hidden="1"/>
    </xf>
    <xf numFmtId="0" fontId="11" fillId="0" borderId="61" xfId="0" applyFont="1" applyBorder="1" applyAlignment="1" applyProtection="1">
      <alignment horizontal="left" vertical="center" indent="1"/>
      <protection hidden="1"/>
    </xf>
    <xf numFmtId="0" fontId="11" fillId="0" borderId="50" xfId="0" applyFont="1" applyBorder="1" applyAlignment="1" applyProtection="1">
      <alignment horizontal="center" vertical="center"/>
      <protection hidden="1"/>
    </xf>
    <xf numFmtId="180" fontId="6" fillId="0" borderId="50" xfId="0" applyNumberFormat="1" applyFont="1" applyBorder="1" applyAlignment="1" applyProtection="1">
      <alignment horizontal="center" vertical="center"/>
      <protection hidden="1"/>
    </xf>
    <xf numFmtId="49" fontId="11" fillId="0" borderId="53" xfId="0" applyNumberFormat="1" applyFont="1" applyBorder="1" applyProtection="1">
      <alignment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/>
    </xf>
    <xf numFmtId="184" fontId="6" fillId="0" borderId="0" xfId="0" applyNumberFormat="1" applyFont="1" applyProtection="1">
      <alignment vertical="center"/>
      <protection hidden="1"/>
    </xf>
    <xf numFmtId="0" fontId="11" fillId="3" borderId="44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" vertical="center"/>
      <protection hidden="1"/>
    </xf>
    <xf numFmtId="0" fontId="11" fillId="3" borderId="45" xfId="0" applyFont="1" applyFill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3" borderId="29" xfId="0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8" fillId="3" borderId="29" xfId="0" applyFont="1" applyFill="1" applyBorder="1" applyAlignment="1" applyProtection="1">
      <alignment horizontal="center" vertical="center"/>
      <protection hidden="1"/>
    </xf>
    <xf numFmtId="0" fontId="8" fillId="3" borderId="13" xfId="0" applyFont="1" applyFill="1" applyBorder="1" applyAlignment="1" applyProtection="1">
      <alignment horizontal="center" vertical="center"/>
      <protection hidden="1"/>
    </xf>
    <xf numFmtId="0" fontId="4" fillId="3" borderId="29" xfId="0" applyFont="1" applyFill="1" applyBorder="1" applyAlignment="1" applyProtection="1">
      <alignment horizontal="center" vertical="center" wrapText="1"/>
      <protection hidden="1"/>
    </xf>
    <xf numFmtId="0" fontId="4" fillId="3" borderId="13" xfId="0" applyFont="1" applyFill="1" applyBorder="1" applyAlignment="1" applyProtection="1">
      <alignment horizontal="center" vertical="center" wrapText="1"/>
      <protection hidden="1"/>
    </xf>
    <xf numFmtId="0" fontId="11" fillId="0" borderId="76" xfId="0" applyFont="1" applyBorder="1" applyAlignment="1" applyProtection="1">
      <alignment horizontal="center" vertical="center"/>
      <protection hidden="1"/>
    </xf>
    <xf numFmtId="0" fontId="11" fillId="0" borderId="77" xfId="0" applyFont="1" applyBorder="1" applyAlignment="1" applyProtection="1">
      <alignment horizontal="center" vertical="center"/>
      <protection hidden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nior001@ageo-rikkyo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5CB56-57A2-44C0-B5CA-B077A198EC1A}">
  <sheetPr>
    <pageSetUpPr fitToPage="1"/>
  </sheetPr>
  <dimension ref="A1:Z133"/>
  <sheetViews>
    <sheetView showGridLines="0" showRowColHeader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3" sqref="K3"/>
    </sheetView>
  </sheetViews>
  <sheetFormatPr defaultColWidth="9" defaultRowHeight="18" x14ac:dyDescent="0.45"/>
  <cols>
    <col min="1" max="1" width="7.5" style="72" customWidth="1"/>
    <col min="2" max="2" width="5.3984375" style="7" customWidth="1"/>
    <col min="3" max="3" width="5.69921875" style="7" customWidth="1"/>
    <col min="4" max="4" width="11.3984375" style="7" customWidth="1"/>
    <col min="5" max="9" width="10.59765625" style="7" customWidth="1"/>
    <col min="10" max="10" width="12.59765625" style="7" customWidth="1"/>
    <col min="11" max="11" width="9.09765625" style="7" customWidth="1"/>
    <col min="12" max="13" width="5.59765625" style="8" customWidth="1"/>
    <col min="14" max="14" width="5.59765625" style="7" customWidth="1"/>
    <col min="15" max="15" width="10.09765625" style="7" customWidth="1"/>
    <col min="16" max="20" width="6.69921875" style="7" customWidth="1"/>
    <col min="21" max="21" width="9" style="7"/>
    <col min="22" max="22" width="17.19921875" style="7" customWidth="1"/>
    <col min="23" max="24" width="11.59765625" style="7" bestFit="1" customWidth="1"/>
    <col min="25" max="16384" width="9" style="7"/>
  </cols>
  <sheetData>
    <row r="1" spans="1:20" ht="18.600000000000001" thickBot="1" x14ac:dyDescent="0.5"/>
    <row r="2" spans="1:20" s="19" customFormat="1" ht="37.5" customHeight="1" thickBot="1" x14ac:dyDescent="0.5">
      <c r="A2" s="73"/>
      <c r="B2" s="25" t="s">
        <v>110</v>
      </c>
      <c r="C2" s="26"/>
      <c r="D2" s="205"/>
      <c r="E2" s="21"/>
      <c r="F2" s="51"/>
      <c r="G2" s="21"/>
      <c r="H2" s="21"/>
      <c r="J2" s="21" t="s">
        <v>103</v>
      </c>
      <c r="K2" s="52">
        <v>7</v>
      </c>
      <c r="L2" s="53" t="s">
        <v>104</v>
      </c>
    </row>
    <row r="3" spans="1:20" s="19" customFormat="1" ht="6" customHeight="1" thickBot="1" x14ac:dyDescent="0.5">
      <c r="A3" s="73"/>
      <c r="B3" s="24"/>
      <c r="C3" s="24"/>
      <c r="D3" s="21"/>
      <c r="E3" s="21"/>
      <c r="F3" s="21"/>
      <c r="G3" s="21"/>
      <c r="H3" s="21"/>
      <c r="J3" s="21"/>
      <c r="K3" s="20"/>
    </row>
    <row r="4" spans="1:20" s="22" customFormat="1" ht="30.75" customHeight="1" thickBot="1" x14ac:dyDescent="0.5">
      <c r="A4" s="74"/>
      <c r="B4" s="142" t="s">
        <v>105</v>
      </c>
      <c r="C4" s="143"/>
      <c r="D4" s="206" t="s">
        <v>106</v>
      </c>
      <c r="E4" s="144" t="s">
        <v>107</v>
      </c>
      <c r="F4" s="28" t="s">
        <v>108</v>
      </c>
      <c r="L4" s="23"/>
      <c r="M4" s="23"/>
    </row>
    <row r="5" spans="1:20" s="22" customFormat="1" ht="30" customHeight="1" thickBot="1" x14ac:dyDescent="0.5">
      <c r="A5" s="74"/>
      <c r="B5" s="18" t="s">
        <v>109</v>
      </c>
      <c r="L5" s="23"/>
      <c r="M5" s="23"/>
    </row>
    <row r="6" spans="1:20" s="22" customFormat="1" ht="27" customHeight="1" x14ac:dyDescent="0.45">
      <c r="A6" s="74"/>
      <c r="B6" s="147" t="s">
        <v>112</v>
      </c>
      <c r="C6" s="145"/>
      <c r="D6" s="207"/>
      <c r="E6" s="149" t="s">
        <v>111</v>
      </c>
      <c r="F6" s="209"/>
      <c r="G6" s="49"/>
      <c r="H6" s="49"/>
      <c r="I6" s="151" t="s">
        <v>120</v>
      </c>
      <c r="J6" s="212"/>
      <c r="K6" s="152" t="s">
        <v>119</v>
      </c>
      <c r="L6" s="216"/>
      <c r="M6" s="176"/>
      <c r="N6" s="176"/>
      <c r="O6" s="152" t="s">
        <v>114</v>
      </c>
      <c r="P6" s="214"/>
      <c r="Q6" s="177"/>
      <c r="R6" s="170"/>
      <c r="S6" s="170"/>
      <c r="T6" s="171"/>
    </row>
    <row r="7" spans="1:20" s="22" customFormat="1" ht="27" customHeight="1" thickBot="1" x14ac:dyDescent="0.5">
      <c r="A7" s="74"/>
      <c r="B7" s="148" t="s">
        <v>115</v>
      </c>
      <c r="C7" s="146"/>
      <c r="D7" s="208"/>
      <c r="E7" s="150" t="s">
        <v>116</v>
      </c>
      <c r="F7" s="210"/>
      <c r="G7" s="208"/>
      <c r="H7" s="211"/>
      <c r="I7" s="175"/>
      <c r="J7" s="175"/>
      <c r="K7" s="153" t="s">
        <v>117</v>
      </c>
      <c r="L7" s="213"/>
      <c r="M7" s="173"/>
      <c r="N7" s="173"/>
      <c r="O7" s="153" t="s">
        <v>118</v>
      </c>
      <c r="P7" s="215"/>
      <c r="Q7" s="178"/>
      <c r="R7" s="173"/>
      <c r="S7" s="173"/>
      <c r="T7" s="174"/>
    </row>
    <row r="8" spans="1:20" s="22" customFormat="1" ht="30" customHeight="1" thickBot="1" x14ac:dyDescent="0.5">
      <c r="A8" s="74"/>
      <c r="B8" s="18" t="s">
        <v>121</v>
      </c>
      <c r="L8" s="23"/>
      <c r="M8" s="23"/>
    </row>
    <row r="9" spans="1:20" s="22" customFormat="1" ht="18" customHeight="1" x14ac:dyDescent="0.45">
      <c r="A9" s="74"/>
      <c r="B9" s="46"/>
      <c r="C9" s="245" t="s">
        <v>122</v>
      </c>
      <c r="D9" s="157"/>
      <c r="E9" s="276" t="s">
        <v>123</v>
      </c>
      <c r="F9" s="158" t="s">
        <v>134</v>
      </c>
      <c r="G9" s="158"/>
      <c r="H9" s="158" t="s">
        <v>124</v>
      </c>
      <c r="I9" s="158"/>
      <c r="J9" s="154" t="s">
        <v>128</v>
      </c>
      <c r="K9" s="279" t="s">
        <v>130</v>
      </c>
      <c r="L9" s="276" t="s">
        <v>131</v>
      </c>
      <c r="M9" s="276"/>
      <c r="N9" s="276"/>
      <c r="O9" s="278"/>
      <c r="P9" s="50"/>
    </row>
    <row r="10" spans="1:20" s="22" customFormat="1" ht="16.5" customHeight="1" x14ac:dyDescent="0.45">
      <c r="A10" s="74"/>
      <c r="B10" s="48"/>
      <c r="C10" s="246" t="s">
        <v>125</v>
      </c>
      <c r="D10" s="246" t="s">
        <v>132</v>
      </c>
      <c r="E10" s="277"/>
      <c r="F10" s="246" t="s">
        <v>126</v>
      </c>
      <c r="G10" s="246" t="s">
        <v>127</v>
      </c>
      <c r="H10" s="246" t="s">
        <v>126</v>
      </c>
      <c r="I10" s="246" t="s">
        <v>127</v>
      </c>
      <c r="J10" s="246" t="s">
        <v>129</v>
      </c>
      <c r="K10" s="280"/>
      <c r="L10" s="246" t="s">
        <v>125</v>
      </c>
      <c r="M10" s="246" t="s">
        <v>132</v>
      </c>
      <c r="N10" s="247" t="s">
        <v>133</v>
      </c>
      <c r="O10" s="248"/>
      <c r="P10" s="50"/>
    </row>
    <row r="11" spans="1:20" s="22" customFormat="1" ht="24" customHeight="1" x14ac:dyDescent="0.45">
      <c r="A11" s="74"/>
      <c r="B11" s="35">
        <v>1</v>
      </c>
      <c r="C11" s="217"/>
      <c r="D11" s="218"/>
      <c r="E11" s="219"/>
      <c r="F11" s="220"/>
      <c r="G11" s="220"/>
      <c r="H11" s="220"/>
      <c r="I11" s="220"/>
      <c r="J11" s="221"/>
      <c r="K11" s="59" t="str">
        <f t="shared" ref="K11:K13" ca="1" si="0">IF(J11=0,"",DATEDIF(J11,NOW(),"Y"))</f>
        <v/>
      </c>
      <c r="L11" s="217"/>
      <c r="M11" s="217"/>
      <c r="N11" s="232"/>
      <c r="O11" s="60"/>
      <c r="P11" s="50"/>
    </row>
    <row r="12" spans="1:20" s="22" customFormat="1" ht="24" customHeight="1" x14ac:dyDescent="0.45">
      <c r="A12" s="74"/>
      <c r="B12" s="39">
        <v>2</v>
      </c>
      <c r="C12" s="222"/>
      <c r="D12" s="223"/>
      <c r="E12" s="224"/>
      <c r="F12" s="225"/>
      <c r="G12" s="225"/>
      <c r="H12" s="225"/>
      <c r="I12" s="225"/>
      <c r="J12" s="226"/>
      <c r="K12" s="61" t="str">
        <f t="shared" ca="1" si="0"/>
        <v/>
      </c>
      <c r="L12" s="222"/>
      <c r="M12" s="222"/>
      <c r="N12" s="233"/>
      <c r="O12" s="62"/>
      <c r="P12" s="50"/>
    </row>
    <row r="13" spans="1:20" s="22" customFormat="1" ht="24" customHeight="1" x14ac:dyDescent="0.45">
      <c r="A13" s="74"/>
      <c r="B13" s="39">
        <v>3</v>
      </c>
      <c r="C13" s="222"/>
      <c r="D13" s="223"/>
      <c r="E13" s="224"/>
      <c r="F13" s="225"/>
      <c r="G13" s="225"/>
      <c r="H13" s="225"/>
      <c r="I13" s="225"/>
      <c r="J13" s="226"/>
      <c r="K13" s="61" t="str">
        <f t="shared" ca="1" si="0"/>
        <v/>
      </c>
      <c r="L13" s="222"/>
      <c r="M13" s="222"/>
      <c r="N13" s="233"/>
      <c r="O13" s="62"/>
      <c r="P13" s="50"/>
    </row>
    <row r="14" spans="1:20" s="22" customFormat="1" ht="24" customHeight="1" x14ac:dyDescent="0.45">
      <c r="A14" s="74"/>
      <c r="B14" s="39">
        <v>4</v>
      </c>
      <c r="C14" s="222"/>
      <c r="D14" s="223"/>
      <c r="E14" s="224"/>
      <c r="F14" s="225"/>
      <c r="G14" s="225"/>
      <c r="H14" s="225"/>
      <c r="I14" s="225"/>
      <c r="J14" s="226"/>
      <c r="K14" s="61" t="str">
        <f ca="1">IF(J14=0,"",DATEDIF(J14,NOW(),"Y"))</f>
        <v/>
      </c>
      <c r="L14" s="222"/>
      <c r="M14" s="222"/>
      <c r="N14" s="233"/>
      <c r="O14" s="62"/>
      <c r="P14" s="50"/>
    </row>
    <row r="15" spans="1:20" s="22" customFormat="1" ht="24" customHeight="1" thickBot="1" x14ac:dyDescent="0.5">
      <c r="A15" s="74"/>
      <c r="B15" s="47">
        <v>5</v>
      </c>
      <c r="C15" s="227"/>
      <c r="D15" s="228"/>
      <c r="E15" s="229"/>
      <c r="F15" s="230"/>
      <c r="G15" s="230"/>
      <c r="H15" s="230"/>
      <c r="I15" s="230"/>
      <c r="J15" s="231"/>
      <c r="K15" s="63" t="str">
        <f ca="1">IF(J15=0,"",DATEDIF(J15,NOW(),"Y"))</f>
        <v/>
      </c>
      <c r="L15" s="227"/>
      <c r="M15" s="227"/>
      <c r="N15" s="234"/>
      <c r="O15" s="64"/>
      <c r="P15" s="50"/>
    </row>
    <row r="16" spans="1:20" s="22" customFormat="1" ht="24" customHeight="1" thickBot="1" x14ac:dyDescent="0.5">
      <c r="A16" s="74"/>
      <c r="B16" s="18" t="s">
        <v>0</v>
      </c>
      <c r="C16" s="23"/>
      <c r="D16" s="23"/>
      <c r="E16" s="55"/>
      <c r="F16" s="55"/>
      <c r="G16" s="55"/>
      <c r="H16" s="55"/>
      <c r="I16" s="55"/>
      <c r="J16" s="55"/>
      <c r="L16" s="115"/>
      <c r="M16" s="23"/>
      <c r="N16" s="24"/>
      <c r="O16" s="24"/>
    </row>
    <row r="17" spans="1:26" s="22" customFormat="1" ht="20.25" customHeight="1" thickBot="1" x14ac:dyDescent="0.5">
      <c r="A17" s="74"/>
      <c r="B17" s="54"/>
      <c r="C17" s="95"/>
      <c r="D17" s="92" t="s">
        <v>141</v>
      </c>
      <c r="E17" s="58"/>
      <c r="F17" s="98"/>
      <c r="G17" s="78" t="s">
        <v>142</v>
      </c>
      <c r="H17" s="58"/>
      <c r="I17" s="98"/>
      <c r="J17" s="291" t="s">
        <v>144</v>
      </c>
      <c r="K17" s="110"/>
      <c r="L17" s="118" t="s">
        <v>148</v>
      </c>
      <c r="M17" s="119"/>
      <c r="N17" s="120"/>
      <c r="O17" s="120"/>
      <c r="P17" s="121"/>
      <c r="Q17" s="121"/>
      <c r="R17" s="121"/>
      <c r="S17" s="121"/>
      <c r="T17" s="121"/>
      <c r="V17" s="141" t="s">
        <v>161</v>
      </c>
      <c r="W17" s="141"/>
      <c r="X17" s="141"/>
    </row>
    <row r="18" spans="1:26" s="22" customFormat="1" ht="18.75" customHeight="1" thickBot="1" x14ac:dyDescent="0.5">
      <c r="A18" s="74"/>
      <c r="B18" s="96"/>
      <c r="C18" s="97"/>
      <c r="D18" s="93" t="s">
        <v>139</v>
      </c>
      <c r="E18" s="81" t="s">
        <v>143</v>
      </c>
      <c r="F18" s="104" t="s">
        <v>135</v>
      </c>
      <c r="G18" s="80" t="s">
        <v>139</v>
      </c>
      <c r="H18" s="81" t="s">
        <v>143</v>
      </c>
      <c r="I18" s="99" t="s">
        <v>135</v>
      </c>
      <c r="J18" s="292"/>
      <c r="K18" s="111"/>
      <c r="L18" s="75"/>
      <c r="M18" s="24"/>
      <c r="N18" s="116" t="s">
        <v>157</v>
      </c>
      <c r="O18" s="114">
        <f>D22+G22</f>
        <v>0</v>
      </c>
      <c r="P18" s="24"/>
      <c r="Q18" s="24"/>
      <c r="R18" s="24"/>
      <c r="S18" s="24"/>
      <c r="T18" s="24"/>
      <c r="V18" s="138"/>
      <c r="W18" s="139" t="s">
        <v>154</v>
      </c>
      <c r="X18" s="140" t="s">
        <v>155</v>
      </c>
      <c r="Y18" s="24"/>
      <c r="Z18" s="24"/>
    </row>
    <row r="19" spans="1:26" s="22" customFormat="1" ht="21" customHeight="1" x14ac:dyDescent="0.45">
      <c r="A19" s="74"/>
      <c r="B19" s="94" t="s">
        <v>136</v>
      </c>
      <c r="C19" s="56"/>
      <c r="D19" s="82">
        <f>COUNTIFS($C$27:$C$126,"男",$N$27:$N$126,"6",$D$27:$D$126,"&lt;&gt;")</f>
        <v>0</v>
      </c>
      <c r="E19" s="83">
        <f>COUNTIFS($C$27:$C$126,"男",$N$27:$N$126,"6",$D$27:$D$126,"")</f>
        <v>0</v>
      </c>
      <c r="F19" s="100">
        <f>SUM(D19:E19)</f>
        <v>0</v>
      </c>
      <c r="G19" s="82">
        <f>COUNTIFS($C$27:$C$126,"女",$N$27:$N$126,"6",$D$27:$D$126,"&lt;&gt;")</f>
        <v>0</v>
      </c>
      <c r="H19" s="83">
        <f>COUNTIFS($C$27:$C$126,"女",$N$27:$N$126,"6",$D$27:$D$126,"")</f>
        <v>0</v>
      </c>
      <c r="I19" s="100">
        <f>SUM(G19:H19)</f>
        <v>0</v>
      </c>
      <c r="J19" s="106">
        <f>SUM(F19,I19)</f>
        <v>0</v>
      </c>
      <c r="K19" s="112"/>
      <c r="L19" s="105"/>
      <c r="M19" s="24"/>
      <c r="N19" s="116" t="s">
        <v>146</v>
      </c>
      <c r="O19" s="114">
        <f>E22+H22</f>
        <v>0</v>
      </c>
      <c r="P19" s="65"/>
      <c r="Q19" s="65"/>
      <c r="S19" s="65"/>
      <c r="T19" s="71"/>
      <c r="V19" s="135" t="s">
        <v>153</v>
      </c>
      <c r="W19" s="136">
        <f>COUNTIFS($O$27:$O$126,"埼玉県",$N$27:$N$126,"6")</f>
        <v>0</v>
      </c>
      <c r="X19" s="137">
        <f>COUNTIFS($N$27:$N$126,"6",$O$27:$O$126,"&lt;&gt;埼玉県")</f>
        <v>0</v>
      </c>
      <c r="Y19" s="122"/>
      <c r="Z19" s="65"/>
    </row>
    <row r="20" spans="1:26" s="22" customFormat="1" ht="21" customHeight="1" x14ac:dyDescent="0.45">
      <c r="A20" s="74"/>
      <c r="B20" s="77" t="s">
        <v>137</v>
      </c>
      <c r="C20" s="57"/>
      <c r="D20" s="79">
        <f>COUNTIFS($C$27:$C$126,"男",$N$27:$N$126,"5",$D$27:$D$126,"&lt;&gt;")</f>
        <v>0</v>
      </c>
      <c r="E20" s="76">
        <f>COUNTIFS($C$27:$C$126,"男",$N$27:$N$126,"5",$D$27:$D$126,"")</f>
        <v>0</v>
      </c>
      <c r="F20" s="101">
        <f t="shared" ref="F20:F21" si="1">SUM(D20:E20)</f>
        <v>0</v>
      </c>
      <c r="G20" s="79">
        <f>COUNTIFS($C$27:$C$126,"女",$N$27:$N$126,"5",$D$27:$D$126,"&lt;&gt;")</f>
        <v>0</v>
      </c>
      <c r="H20" s="76">
        <f>COUNTIFS($C$27:$C$126,"女",$N$27:$N$126,"5",$D$27:$D$126,"")</f>
        <v>0</v>
      </c>
      <c r="I20" s="101">
        <f t="shared" ref="I20:I22" si="2">SUM(G20:H20)</f>
        <v>0</v>
      </c>
      <c r="J20" s="107">
        <f>SUM(F20,I20)</f>
        <v>0</v>
      </c>
      <c r="K20" s="112"/>
      <c r="L20" s="105"/>
      <c r="M20" s="65"/>
      <c r="N20" s="116" t="s">
        <v>147</v>
      </c>
      <c r="O20" s="275">
        <f>IF(C28="",0,O19*300)</f>
        <v>0</v>
      </c>
      <c r="P20" s="235"/>
      <c r="Q20" s="236" t="s">
        <v>158</v>
      </c>
      <c r="R20" s="254">
        <v>45428</v>
      </c>
      <c r="S20" s="65"/>
      <c r="V20" s="126" t="s">
        <v>137</v>
      </c>
      <c r="W20" s="127">
        <f>COUNTIFS($O$27:$O$126,"埼玉県",$N$27:$N$126,"5")</f>
        <v>0</v>
      </c>
      <c r="X20" s="128">
        <f>COUNTIFS($N$27:$N$126,"5",$O$27:$O$126,"&lt;&gt;埼玉県")</f>
        <v>0</v>
      </c>
      <c r="Y20" s="122"/>
      <c r="Z20" s="65"/>
    </row>
    <row r="21" spans="1:26" s="22" customFormat="1" ht="21" customHeight="1" x14ac:dyDescent="0.45">
      <c r="A21" s="74"/>
      <c r="B21" s="88" t="s">
        <v>138</v>
      </c>
      <c r="C21" s="89"/>
      <c r="D21" s="90">
        <f>COUNTIFS($C$27:$C$126,"男",$N$27:$N$126,"4",$D$27:$D$126,"&lt;&gt;")</f>
        <v>0</v>
      </c>
      <c r="E21" s="91">
        <f>COUNTIFS($C$27:$C$126,"男",$N$27:$N$126,"4",$D$27:$D$126,"")</f>
        <v>0</v>
      </c>
      <c r="F21" s="102">
        <f t="shared" si="1"/>
        <v>0</v>
      </c>
      <c r="G21" s="90">
        <f>COUNTIFS($C$27:$C$126,"女",$N$27:$N$126,"4",$D$27:$D$126,"&lt;&gt;")</f>
        <v>0</v>
      </c>
      <c r="H21" s="91">
        <f>COUNTIFS($C$27:$C$126,"女",$N$27:$N$126,"4",$D$27:$D$126,"")</f>
        <v>0</v>
      </c>
      <c r="I21" s="102">
        <f t="shared" si="2"/>
        <v>0</v>
      </c>
      <c r="J21" s="108">
        <f>SUM(F21,I21)</f>
        <v>0</v>
      </c>
      <c r="K21" s="112"/>
      <c r="N21" s="116" t="s">
        <v>151</v>
      </c>
      <c r="O21" s="22" t="s">
        <v>149</v>
      </c>
      <c r="R21" s="24"/>
      <c r="S21" s="24"/>
      <c r="T21" s="71"/>
      <c r="V21" s="132" t="s">
        <v>138</v>
      </c>
      <c r="W21" s="133">
        <f>COUNTIFS($O$27:$O$126,"埼玉県",$N$27:$N$126,"4")</f>
        <v>0</v>
      </c>
      <c r="X21" s="134">
        <f>COUNTIFS($N$27:$N$126,"4",$O$27:$O$126,"&lt;&gt;埼玉県")</f>
        <v>0</v>
      </c>
      <c r="Y21" s="122"/>
      <c r="Z21" s="65"/>
    </row>
    <row r="22" spans="1:26" s="22" customFormat="1" ht="24" customHeight="1" thickBot="1" x14ac:dyDescent="0.5">
      <c r="A22" s="74"/>
      <c r="B22" s="84" t="s">
        <v>140</v>
      </c>
      <c r="C22" s="85"/>
      <c r="D22" s="86">
        <f>SUM(D19:D21)</f>
        <v>0</v>
      </c>
      <c r="E22" s="87">
        <f>SUM(E19:E21)</f>
        <v>0</v>
      </c>
      <c r="F22" s="103">
        <f>SUM(D22:E22)</f>
        <v>0</v>
      </c>
      <c r="G22" s="86">
        <f>SUM(G19:G21)</f>
        <v>0</v>
      </c>
      <c r="H22" s="87">
        <f>SUM(H19:H21)</f>
        <v>0</v>
      </c>
      <c r="I22" s="103">
        <f t="shared" si="2"/>
        <v>0</v>
      </c>
      <c r="J22" s="109">
        <f>SUM(F22,I22)</f>
        <v>0</v>
      </c>
      <c r="K22" s="113"/>
      <c r="M22" s="65"/>
      <c r="N22" s="116" t="s">
        <v>150</v>
      </c>
      <c r="O22" s="117" t="s">
        <v>152</v>
      </c>
      <c r="P22" s="71"/>
      <c r="Q22" s="71"/>
      <c r="R22" s="71"/>
      <c r="S22" s="71"/>
      <c r="T22" s="71"/>
      <c r="V22" s="129" t="s">
        <v>140</v>
      </c>
      <c r="W22" s="130">
        <f>SUM(W19:W21)</f>
        <v>0</v>
      </c>
      <c r="X22" s="131">
        <f>SUM(X19:X21)</f>
        <v>0</v>
      </c>
      <c r="Y22" s="123"/>
      <c r="Z22" s="65"/>
    </row>
    <row r="23" spans="1:26" s="22" customFormat="1" ht="7.5" customHeight="1" thickBot="1" x14ac:dyDescent="0.5">
      <c r="A23" s="74"/>
      <c r="C23" s="23"/>
      <c r="L23" s="23"/>
      <c r="M23" s="23"/>
      <c r="N23" s="24"/>
      <c r="O23" s="24"/>
    </row>
    <row r="24" spans="1:26" ht="22.5" customHeight="1" x14ac:dyDescent="0.15">
      <c r="B24" s="281" t="s">
        <v>1</v>
      </c>
      <c r="C24" s="283" t="s">
        <v>3</v>
      </c>
      <c r="D24" s="289" t="s">
        <v>97</v>
      </c>
      <c r="E24" s="289" t="s">
        <v>113</v>
      </c>
      <c r="F24" s="237" t="s">
        <v>86</v>
      </c>
      <c r="G24" s="238"/>
      <c r="H24" s="239" t="s">
        <v>2</v>
      </c>
      <c r="I24" s="240"/>
      <c r="J24" s="241" t="s">
        <v>94</v>
      </c>
      <c r="K24" s="285" t="s">
        <v>4</v>
      </c>
      <c r="L24" s="159" t="s">
        <v>5</v>
      </c>
      <c r="M24" s="164"/>
      <c r="N24" s="287" t="s">
        <v>6</v>
      </c>
      <c r="O24" s="165" t="s">
        <v>7</v>
      </c>
      <c r="P24" s="166"/>
      <c r="Q24" s="166"/>
      <c r="R24" s="166"/>
      <c r="S24" s="166"/>
      <c r="T24" s="167"/>
    </row>
    <row r="25" spans="1:26" ht="15" customHeight="1" x14ac:dyDescent="0.45">
      <c r="B25" s="282"/>
      <c r="C25" s="284"/>
      <c r="D25" s="290"/>
      <c r="E25" s="290"/>
      <c r="F25" s="242" t="s">
        <v>87</v>
      </c>
      <c r="G25" s="243" t="s">
        <v>88</v>
      </c>
      <c r="H25" s="244" t="s">
        <v>91</v>
      </c>
      <c r="I25" s="244" t="s">
        <v>88</v>
      </c>
      <c r="J25" s="160" t="s">
        <v>159</v>
      </c>
      <c r="K25" s="286"/>
      <c r="L25" s="161"/>
      <c r="M25" s="162"/>
      <c r="N25" s="288"/>
      <c r="O25" s="163"/>
      <c r="P25" s="168"/>
      <c r="Q25" s="168"/>
      <c r="R25" s="168"/>
      <c r="S25" s="168"/>
      <c r="T25" s="169"/>
    </row>
    <row r="26" spans="1:26" x14ac:dyDescent="0.45">
      <c r="B26" s="36" t="s">
        <v>8</v>
      </c>
      <c r="C26" s="1" t="s">
        <v>9</v>
      </c>
      <c r="D26" s="66">
        <v>900095067</v>
      </c>
      <c r="E26" s="6">
        <v>10001</v>
      </c>
      <c r="F26" s="34" t="s">
        <v>89</v>
      </c>
      <c r="G26" s="34" t="s">
        <v>90</v>
      </c>
      <c r="H26" s="34" t="s">
        <v>92</v>
      </c>
      <c r="I26" s="34" t="s">
        <v>93</v>
      </c>
      <c r="J26" s="249">
        <v>41004</v>
      </c>
      <c r="K26" s="1">
        <f t="shared" ref="K26:K89" ca="1" si="3">IF(J26=0,"",DATEDIF(J26,NOW(),"Y"))</f>
        <v>12</v>
      </c>
      <c r="L26" s="184" t="s">
        <v>96</v>
      </c>
      <c r="M26" s="185"/>
      <c r="N26" s="1">
        <v>5</v>
      </c>
      <c r="O26" s="32" t="s">
        <v>10</v>
      </c>
      <c r="P26" s="33" t="s">
        <v>102</v>
      </c>
      <c r="Q26" s="33"/>
      <c r="R26" s="33"/>
      <c r="S26" s="33"/>
      <c r="T26" s="37"/>
      <c r="V26" s="124" t="s">
        <v>101</v>
      </c>
      <c r="W26" s="124" t="s">
        <v>145</v>
      </c>
    </row>
    <row r="27" spans="1:26" ht="22.2" customHeight="1" x14ac:dyDescent="0.45">
      <c r="A27" s="72">
        <v>1</v>
      </c>
      <c r="B27" s="38" t="str">
        <f>IF(C27="","",ROW()-26)</f>
        <v/>
      </c>
      <c r="C27" s="9"/>
      <c r="D27" s="67"/>
      <c r="E27" s="10"/>
      <c r="F27" s="11"/>
      <c r="G27" s="11"/>
      <c r="H27" s="11"/>
      <c r="I27" s="11"/>
      <c r="J27" s="250"/>
      <c r="K27" s="3"/>
      <c r="L27" s="180"/>
      <c r="M27" s="191"/>
      <c r="N27" s="190"/>
      <c r="O27" s="30"/>
      <c r="P27" s="186"/>
      <c r="Q27" s="192"/>
      <c r="R27" s="192"/>
      <c r="S27" s="192"/>
      <c r="T27" s="193"/>
      <c r="V27" s="125" t="s">
        <v>11</v>
      </c>
      <c r="W27" s="125" t="s">
        <v>98</v>
      </c>
    </row>
    <row r="28" spans="1:26" ht="22.2" customHeight="1" x14ac:dyDescent="0.45">
      <c r="A28" s="72">
        <v>2</v>
      </c>
      <c r="B28" s="39" t="str">
        <f t="shared" ref="B28:B91" si="4">IF(C28="","",ROW()-26)</f>
        <v/>
      </c>
      <c r="C28" s="12"/>
      <c r="D28" s="68"/>
      <c r="E28" s="13"/>
      <c r="F28" s="14"/>
      <c r="G28" s="14"/>
      <c r="H28" s="14"/>
      <c r="I28" s="14"/>
      <c r="J28" s="251"/>
      <c r="K28" s="4"/>
      <c r="L28" s="181"/>
      <c r="M28" s="195"/>
      <c r="N28" s="194"/>
      <c r="O28" s="31"/>
      <c r="P28" s="187"/>
      <c r="Q28" s="196"/>
      <c r="R28" s="196"/>
      <c r="S28" s="196"/>
      <c r="T28" s="197"/>
      <c r="V28" s="125" t="s">
        <v>12</v>
      </c>
      <c r="W28" s="125" t="s">
        <v>83</v>
      </c>
    </row>
    <row r="29" spans="1:26" ht="22.2" customHeight="1" x14ac:dyDescent="0.45">
      <c r="A29" s="72">
        <v>3</v>
      </c>
      <c r="B29" s="39" t="str">
        <f t="shared" si="4"/>
        <v/>
      </c>
      <c r="C29" s="12"/>
      <c r="D29" s="68"/>
      <c r="E29" s="13"/>
      <c r="F29" s="14"/>
      <c r="G29" s="14"/>
      <c r="H29" s="14"/>
      <c r="I29" s="14"/>
      <c r="J29" s="251"/>
      <c r="K29" s="4"/>
      <c r="L29" s="181"/>
      <c r="M29" s="195"/>
      <c r="N29" s="194"/>
      <c r="O29" s="31"/>
      <c r="P29" s="187"/>
      <c r="Q29" s="196"/>
      <c r="R29" s="196"/>
      <c r="S29" s="196"/>
      <c r="T29" s="197"/>
      <c r="V29" s="125" t="s">
        <v>13</v>
      </c>
      <c r="W29" s="125" t="s">
        <v>84</v>
      </c>
    </row>
    <row r="30" spans="1:26" ht="22.2" customHeight="1" x14ac:dyDescent="0.45">
      <c r="A30" s="72">
        <v>4</v>
      </c>
      <c r="B30" s="39" t="str">
        <f t="shared" si="4"/>
        <v/>
      </c>
      <c r="C30" s="12"/>
      <c r="D30" s="68"/>
      <c r="E30" s="13"/>
      <c r="F30" s="14"/>
      <c r="G30" s="14"/>
      <c r="H30" s="14"/>
      <c r="I30" s="14"/>
      <c r="J30" s="251"/>
      <c r="K30" s="4"/>
      <c r="L30" s="181"/>
      <c r="M30" s="195"/>
      <c r="N30" s="194"/>
      <c r="O30" s="31"/>
      <c r="P30" s="187"/>
      <c r="Q30" s="196"/>
      <c r="R30" s="196"/>
      <c r="S30" s="196"/>
      <c r="T30" s="197"/>
      <c r="V30" s="125" t="s">
        <v>14</v>
      </c>
      <c r="W30" s="125" t="s">
        <v>85</v>
      </c>
    </row>
    <row r="31" spans="1:26" ht="22.2" customHeight="1" x14ac:dyDescent="0.45">
      <c r="A31" s="72">
        <v>5</v>
      </c>
      <c r="B31" s="36" t="str">
        <f t="shared" si="4"/>
        <v/>
      </c>
      <c r="C31" s="15"/>
      <c r="D31" s="69"/>
      <c r="E31" s="16"/>
      <c r="F31" s="17"/>
      <c r="G31" s="17"/>
      <c r="H31" s="17"/>
      <c r="I31" s="17"/>
      <c r="J31" s="252"/>
      <c r="K31" s="5"/>
      <c r="L31" s="182"/>
      <c r="M31" s="198"/>
      <c r="N31" s="1"/>
      <c r="O31" s="32"/>
      <c r="P31" s="188"/>
      <c r="Q31" s="199"/>
      <c r="R31" s="199"/>
      <c r="S31" s="199"/>
      <c r="T31" s="200"/>
      <c r="V31" s="125" t="s">
        <v>15</v>
      </c>
      <c r="W31" s="125" t="s">
        <v>99</v>
      </c>
    </row>
    <row r="32" spans="1:26" ht="22.2" customHeight="1" x14ac:dyDescent="0.45">
      <c r="A32" s="72">
        <v>6</v>
      </c>
      <c r="B32" s="38" t="str">
        <f t="shared" si="4"/>
        <v/>
      </c>
      <c r="C32" s="9"/>
      <c r="D32" s="67"/>
      <c r="E32" s="10"/>
      <c r="F32" s="11"/>
      <c r="G32" s="11"/>
      <c r="H32" s="11"/>
      <c r="I32" s="11"/>
      <c r="J32" s="250"/>
      <c r="K32" s="3"/>
      <c r="L32" s="180"/>
      <c r="M32" s="191"/>
      <c r="N32" s="190"/>
      <c r="O32" s="30"/>
      <c r="P32" s="186"/>
      <c r="Q32" s="192"/>
      <c r="R32" s="192"/>
      <c r="S32" s="192"/>
      <c r="T32" s="193"/>
      <c r="V32" s="125" t="s">
        <v>16</v>
      </c>
      <c r="W32" s="125" t="s">
        <v>100</v>
      </c>
    </row>
    <row r="33" spans="1:23" ht="22.2" customHeight="1" x14ac:dyDescent="0.45">
      <c r="A33" s="72">
        <v>7</v>
      </c>
      <c r="B33" s="39" t="str">
        <f t="shared" si="4"/>
        <v/>
      </c>
      <c r="C33" s="12"/>
      <c r="D33" s="68"/>
      <c r="E33" s="13"/>
      <c r="F33" s="14"/>
      <c r="G33" s="14"/>
      <c r="H33" s="14"/>
      <c r="I33" s="14"/>
      <c r="J33" s="251"/>
      <c r="K33" s="4"/>
      <c r="L33" s="181"/>
      <c r="M33" s="195"/>
      <c r="N33" s="194"/>
      <c r="O33" s="31"/>
      <c r="P33" s="187"/>
      <c r="Q33" s="196"/>
      <c r="R33" s="196"/>
      <c r="S33" s="196"/>
      <c r="T33" s="197"/>
      <c r="V33" s="125" t="s">
        <v>17</v>
      </c>
      <c r="W33" s="125"/>
    </row>
    <row r="34" spans="1:23" ht="22.2" customHeight="1" x14ac:dyDescent="0.45">
      <c r="A34" s="72">
        <v>8</v>
      </c>
      <c r="B34" s="39" t="str">
        <f t="shared" si="4"/>
        <v/>
      </c>
      <c r="C34" s="12"/>
      <c r="D34" s="68"/>
      <c r="E34" s="13"/>
      <c r="F34" s="14"/>
      <c r="G34" s="14"/>
      <c r="H34" s="14"/>
      <c r="I34" s="14"/>
      <c r="J34" s="251"/>
      <c r="K34" s="4"/>
      <c r="L34" s="181"/>
      <c r="M34" s="195"/>
      <c r="N34" s="194"/>
      <c r="O34" s="31"/>
      <c r="P34" s="187"/>
      <c r="Q34" s="196"/>
      <c r="R34" s="196"/>
      <c r="S34" s="196"/>
      <c r="T34" s="197"/>
      <c r="V34" s="125" t="s">
        <v>18</v>
      </c>
      <c r="W34" s="125"/>
    </row>
    <row r="35" spans="1:23" ht="22.2" customHeight="1" x14ac:dyDescent="0.45">
      <c r="A35" s="72">
        <v>9</v>
      </c>
      <c r="B35" s="39" t="str">
        <f t="shared" si="4"/>
        <v/>
      </c>
      <c r="C35" s="12"/>
      <c r="D35" s="68"/>
      <c r="E35" s="13"/>
      <c r="F35" s="14"/>
      <c r="G35" s="14"/>
      <c r="H35" s="14"/>
      <c r="I35" s="14"/>
      <c r="J35" s="251"/>
      <c r="K35" s="4"/>
      <c r="L35" s="181"/>
      <c r="M35" s="195"/>
      <c r="N35" s="194"/>
      <c r="O35" s="31"/>
      <c r="P35" s="187"/>
      <c r="Q35" s="196"/>
      <c r="R35" s="196"/>
      <c r="S35" s="196"/>
      <c r="T35" s="197"/>
      <c r="V35" s="125" t="s">
        <v>19</v>
      </c>
      <c r="W35" s="125"/>
    </row>
    <row r="36" spans="1:23" ht="22.2" customHeight="1" x14ac:dyDescent="0.45">
      <c r="A36" s="72">
        <v>10</v>
      </c>
      <c r="B36" s="36" t="str">
        <f t="shared" si="4"/>
        <v/>
      </c>
      <c r="C36" s="15"/>
      <c r="D36" s="69"/>
      <c r="E36" s="16"/>
      <c r="F36" s="17"/>
      <c r="G36" s="17"/>
      <c r="H36" s="17"/>
      <c r="I36" s="17"/>
      <c r="J36" s="252"/>
      <c r="K36" s="5"/>
      <c r="L36" s="182"/>
      <c r="M36" s="198"/>
      <c r="N36" s="1"/>
      <c r="O36" s="32"/>
      <c r="P36" s="188"/>
      <c r="Q36" s="199"/>
      <c r="R36" s="199"/>
      <c r="S36" s="199"/>
      <c r="T36" s="200"/>
      <c r="V36" s="125" t="s">
        <v>20</v>
      </c>
      <c r="W36" s="125"/>
    </row>
    <row r="37" spans="1:23" ht="22.2" customHeight="1" x14ac:dyDescent="0.45">
      <c r="A37" s="72">
        <v>11</v>
      </c>
      <c r="B37" s="38" t="str">
        <f t="shared" si="4"/>
        <v/>
      </c>
      <c r="C37" s="9"/>
      <c r="D37" s="67"/>
      <c r="E37" s="10"/>
      <c r="F37" s="11"/>
      <c r="G37" s="11"/>
      <c r="H37" s="11"/>
      <c r="I37" s="11"/>
      <c r="J37" s="250"/>
      <c r="K37" s="3"/>
      <c r="L37" s="180"/>
      <c r="M37" s="191"/>
      <c r="N37" s="190"/>
      <c r="O37" s="30"/>
      <c r="P37" s="186"/>
      <c r="Q37" s="192"/>
      <c r="R37" s="192"/>
      <c r="S37" s="192"/>
      <c r="T37" s="193"/>
      <c r="V37" s="125" t="s">
        <v>21</v>
      </c>
      <c r="W37" s="125"/>
    </row>
    <row r="38" spans="1:23" ht="22.2" customHeight="1" x14ac:dyDescent="0.45">
      <c r="A38" s="72">
        <v>12</v>
      </c>
      <c r="B38" s="39" t="str">
        <f t="shared" si="4"/>
        <v/>
      </c>
      <c r="C38" s="12"/>
      <c r="D38" s="68"/>
      <c r="E38" s="13"/>
      <c r="F38" s="14"/>
      <c r="G38" s="14"/>
      <c r="H38" s="14"/>
      <c r="I38" s="14"/>
      <c r="J38" s="251"/>
      <c r="K38" s="4"/>
      <c r="L38" s="181"/>
      <c r="M38" s="195"/>
      <c r="N38" s="194"/>
      <c r="O38" s="31"/>
      <c r="P38" s="187"/>
      <c r="Q38" s="196"/>
      <c r="R38" s="196"/>
      <c r="S38" s="196"/>
      <c r="T38" s="197"/>
      <c r="V38" s="125" t="s">
        <v>22</v>
      </c>
      <c r="W38" s="125"/>
    </row>
    <row r="39" spans="1:23" ht="22.2" customHeight="1" x14ac:dyDescent="0.45">
      <c r="A39" s="72">
        <v>13</v>
      </c>
      <c r="B39" s="39" t="str">
        <f t="shared" si="4"/>
        <v/>
      </c>
      <c r="C39" s="12"/>
      <c r="D39" s="68"/>
      <c r="E39" s="13"/>
      <c r="F39" s="14"/>
      <c r="G39" s="14"/>
      <c r="H39" s="14"/>
      <c r="I39" s="14"/>
      <c r="J39" s="251"/>
      <c r="K39" s="4"/>
      <c r="L39" s="181"/>
      <c r="M39" s="195"/>
      <c r="N39" s="194"/>
      <c r="O39" s="31"/>
      <c r="P39" s="187"/>
      <c r="Q39" s="196"/>
      <c r="R39" s="196"/>
      <c r="S39" s="196"/>
      <c r="T39" s="197"/>
      <c r="V39" s="125" t="s">
        <v>23</v>
      </c>
      <c r="W39" s="125"/>
    </row>
    <row r="40" spans="1:23" ht="22.2" customHeight="1" x14ac:dyDescent="0.45">
      <c r="A40" s="72">
        <v>14</v>
      </c>
      <c r="B40" s="39" t="str">
        <f t="shared" si="4"/>
        <v/>
      </c>
      <c r="C40" s="12"/>
      <c r="D40" s="68"/>
      <c r="E40" s="13"/>
      <c r="F40" s="14"/>
      <c r="G40" s="14"/>
      <c r="H40" s="14"/>
      <c r="I40" s="14"/>
      <c r="J40" s="251"/>
      <c r="K40" s="4"/>
      <c r="L40" s="181"/>
      <c r="M40" s="195"/>
      <c r="N40" s="194"/>
      <c r="O40" s="31"/>
      <c r="P40" s="187"/>
      <c r="Q40" s="196"/>
      <c r="R40" s="196"/>
      <c r="S40" s="196"/>
      <c r="T40" s="197"/>
      <c r="V40" s="125" t="s">
        <v>24</v>
      </c>
      <c r="W40" s="125"/>
    </row>
    <row r="41" spans="1:23" ht="22.2" customHeight="1" x14ac:dyDescent="0.45">
      <c r="A41" s="72">
        <v>15</v>
      </c>
      <c r="B41" s="36" t="str">
        <f t="shared" si="4"/>
        <v/>
      </c>
      <c r="C41" s="15"/>
      <c r="D41" s="69"/>
      <c r="E41" s="16"/>
      <c r="F41" s="17"/>
      <c r="G41" s="17"/>
      <c r="H41" s="17"/>
      <c r="I41" s="17"/>
      <c r="J41" s="252"/>
      <c r="K41" s="5"/>
      <c r="L41" s="182"/>
      <c r="M41" s="198"/>
      <c r="N41" s="1"/>
      <c r="O41" s="32"/>
      <c r="P41" s="188"/>
      <c r="Q41" s="199"/>
      <c r="R41" s="199"/>
      <c r="S41" s="199"/>
      <c r="T41" s="200"/>
      <c r="V41" s="125" t="s">
        <v>25</v>
      </c>
      <c r="W41" s="125"/>
    </row>
    <row r="42" spans="1:23" ht="22.2" customHeight="1" x14ac:dyDescent="0.45">
      <c r="A42" s="72">
        <v>16</v>
      </c>
      <c r="B42" s="38" t="str">
        <f t="shared" si="4"/>
        <v/>
      </c>
      <c r="C42" s="9"/>
      <c r="D42" s="67"/>
      <c r="E42" s="10"/>
      <c r="F42" s="11"/>
      <c r="G42" s="11"/>
      <c r="H42" s="11"/>
      <c r="I42" s="11"/>
      <c r="J42" s="250"/>
      <c r="K42" s="3"/>
      <c r="L42" s="180"/>
      <c r="M42" s="191"/>
      <c r="N42" s="190"/>
      <c r="O42" s="30"/>
      <c r="P42" s="186"/>
      <c r="Q42" s="192"/>
      <c r="R42" s="192"/>
      <c r="S42" s="192"/>
      <c r="T42" s="193"/>
      <c r="V42" s="125" t="s">
        <v>26</v>
      </c>
      <c r="W42" s="125"/>
    </row>
    <row r="43" spans="1:23" ht="22.2" customHeight="1" x14ac:dyDescent="0.45">
      <c r="A43" s="72">
        <v>17</v>
      </c>
      <c r="B43" s="39" t="str">
        <f t="shared" si="4"/>
        <v/>
      </c>
      <c r="C43" s="12"/>
      <c r="D43" s="68"/>
      <c r="E43" s="13"/>
      <c r="F43" s="14"/>
      <c r="G43" s="14"/>
      <c r="H43" s="14"/>
      <c r="I43" s="14"/>
      <c r="J43" s="251"/>
      <c r="K43" s="4"/>
      <c r="L43" s="181"/>
      <c r="M43" s="195"/>
      <c r="N43" s="194"/>
      <c r="O43" s="31"/>
      <c r="P43" s="187"/>
      <c r="Q43" s="196"/>
      <c r="R43" s="196"/>
      <c r="S43" s="196"/>
      <c r="T43" s="197"/>
      <c r="V43" s="125" t="s">
        <v>27</v>
      </c>
      <c r="W43" s="125"/>
    </row>
    <row r="44" spans="1:23" ht="22.2" customHeight="1" x14ac:dyDescent="0.45">
      <c r="A44" s="72">
        <v>18</v>
      </c>
      <c r="B44" s="39" t="str">
        <f t="shared" si="4"/>
        <v/>
      </c>
      <c r="C44" s="12"/>
      <c r="D44" s="68"/>
      <c r="E44" s="13"/>
      <c r="F44" s="14"/>
      <c r="G44" s="14"/>
      <c r="H44" s="14"/>
      <c r="I44" s="14"/>
      <c r="J44" s="251"/>
      <c r="K44" s="4"/>
      <c r="L44" s="181"/>
      <c r="M44" s="195"/>
      <c r="N44" s="194"/>
      <c r="O44" s="31"/>
      <c r="P44" s="187"/>
      <c r="Q44" s="196"/>
      <c r="R44" s="196"/>
      <c r="S44" s="196"/>
      <c r="T44" s="197"/>
      <c r="V44" s="125" t="s">
        <v>28</v>
      </c>
      <c r="W44" s="125"/>
    </row>
    <row r="45" spans="1:23" ht="22.2" customHeight="1" x14ac:dyDescent="0.45">
      <c r="A45" s="72">
        <v>19</v>
      </c>
      <c r="B45" s="39" t="str">
        <f t="shared" si="4"/>
        <v/>
      </c>
      <c r="C45" s="12"/>
      <c r="D45" s="68"/>
      <c r="E45" s="13"/>
      <c r="F45" s="14"/>
      <c r="G45" s="14"/>
      <c r="H45" s="14"/>
      <c r="I45" s="14"/>
      <c r="J45" s="251"/>
      <c r="K45" s="4"/>
      <c r="L45" s="181"/>
      <c r="M45" s="195"/>
      <c r="N45" s="194"/>
      <c r="O45" s="31"/>
      <c r="P45" s="187"/>
      <c r="Q45" s="196"/>
      <c r="R45" s="196"/>
      <c r="S45" s="196"/>
      <c r="T45" s="197"/>
      <c r="V45" s="125" t="s">
        <v>29</v>
      </c>
      <c r="W45" s="125"/>
    </row>
    <row r="46" spans="1:23" ht="22.2" customHeight="1" x14ac:dyDescent="0.45">
      <c r="A46" s="72">
        <v>20</v>
      </c>
      <c r="B46" s="36" t="str">
        <f t="shared" si="4"/>
        <v/>
      </c>
      <c r="C46" s="15"/>
      <c r="D46" s="69"/>
      <c r="E46" s="16"/>
      <c r="F46" s="17"/>
      <c r="G46" s="17"/>
      <c r="H46" s="17"/>
      <c r="I46" s="17"/>
      <c r="J46" s="252"/>
      <c r="K46" s="5"/>
      <c r="L46" s="182"/>
      <c r="M46" s="198"/>
      <c r="N46" s="1"/>
      <c r="O46" s="32"/>
      <c r="P46" s="188"/>
      <c r="Q46" s="199"/>
      <c r="R46" s="199"/>
      <c r="S46" s="199"/>
      <c r="T46" s="200"/>
      <c r="V46" s="125" t="s">
        <v>30</v>
      </c>
      <c r="W46" s="125"/>
    </row>
    <row r="47" spans="1:23" ht="22.2" customHeight="1" x14ac:dyDescent="0.45">
      <c r="A47" s="72">
        <v>21</v>
      </c>
      <c r="B47" s="38" t="str">
        <f t="shared" si="4"/>
        <v/>
      </c>
      <c r="C47" s="9"/>
      <c r="D47" s="67"/>
      <c r="E47" s="10"/>
      <c r="F47" s="11"/>
      <c r="G47" s="11"/>
      <c r="H47" s="11"/>
      <c r="I47" s="11"/>
      <c r="J47" s="250"/>
      <c r="K47" s="3"/>
      <c r="L47" s="180"/>
      <c r="M47" s="191"/>
      <c r="N47" s="190"/>
      <c r="O47" s="30"/>
      <c r="P47" s="186"/>
      <c r="Q47" s="192"/>
      <c r="R47" s="192"/>
      <c r="S47" s="192"/>
      <c r="T47" s="193"/>
      <c r="V47" s="125" t="s">
        <v>31</v>
      </c>
      <c r="W47" s="125"/>
    </row>
    <row r="48" spans="1:23" ht="22.2" customHeight="1" x14ac:dyDescent="0.45">
      <c r="A48" s="72">
        <v>22</v>
      </c>
      <c r="B48" s="39" t="str">
        <f t="shared" si="4"/>
        <v/>
      </c>
      <c r="C48" s="12"/>
      <c r="D48" s="68"/>
      <c r="E48" s="13"/>
      <c r="F48" s="14"/>
      <c r="G48" s="14"/>
      <c r="H48" s="14"/>
      <c r="I48" s="14"/>
      <c r="J48" s="251"/>
      <c r="K48" s="4"/>
      <c r="L48" s="181"/>
      <c r="M48" s="195"/>
      <c r="N48" s="194"/>
      <c r="O48" s="31"/>
      <c r="P48" s="187"/>
      <c r="Q48" s="196"/>
      <c r="R48" s="196"/>
      <c r="S48" s="196"/>
      <c r="T48" s="197"/>
      <c r="V48" s="125" t="s">
        <v>32</v>
      </c>
      <c r="W48" s="125"/>
    </row>
    <row r="49" spans="1:23" ht="22.2" customHeight="1" x14ac:dyDescent="0.45">
      <c r="A49" s="72">
        <v>23</v>
      </c>
      <c r="B49" s="39" t="str">
        <f t="shared" si="4"/>
        <v/>
      </c>
      <c r="C49" s="12"/>
      <c r="D49" s="68"/>
      <c r="E49" s="13"/>
      <c r="F49" s="14"/>
      <c r="G49" s="14"/>
      <c r="H49" s="14"/>
      <c r="I49" s="14"/>
      <c r="J49" s="251"/>
      <c r="K49" s="4"/>
      <c r="L49" s="181"/>
      <c r="M49" s="195"/>
      <c r="N49" s="194"/>
      <c r="O49" s="31"/>
      <c r="P49" s="187"/>
      <c r="Q49" s="196"/>
      <c r="R49" s="196"/>
      <c r="S49" s="196"/>
      <c r="T49" s="197"/>
      <c r="V49" s="125" t="s">
        <v>33</v>
      </c>
      <c r="W49" s="125"/>
    </row>
    <row r="50" spans="1:23" ht="22.2" customHeight="1" x14ac:dyDescent="0.45">
      <c r="A50" s="72">
        <v>24</v>
      </c>
      <c r="B50" s="39" t="str">
        <f t="shared" si="4"/>
        <v/>
      </c>
      <c r="C50" s="12"/>
      <c r="D50" s="68"/>
      <c r="E50" s="13"/>
      <c r="F50" s="14"/>
      <c r="G50" s="14"/>
      <c r="H50" s="14"/>
      <c r="I50" s="14"/>
      <c r="J50" s="251"/>
      <c r="K50" s="4"/>
      <c r="L50" s="181"/>
      <c r="M50" s="195"/>
      <c r="N50" s="194"/>
      <c r="O50" s="31"/>
      <c r="P50" s="187"/>
      <c r="Q50" s="196"/>
      <c r="R50" s="196"/>
      <c r="S50" s="196"/>
      <c r="T50" s="197"/>
      <c r="V50" s="125" t="s">
        <v>34</v>
      </c>
      <c r="W50" s="125"/>
    </row>
    <row r="51" spans="1:23" ht="22.2" customHeight="1" x14ac:dyDescent="0.45">
      <c r="A51" s="72">
        <v>25</v>
      </c>
      <c r="B51" s="36" t="str">
        <f t="shared" si="4"/>
        <v/>
      </c>
      <c r="C51" s="15"/>
      <c r="D51" s="69"/>
      <c r="E51" s="16"/>
      <c r="F51" s="17"/>
      <c r="G51" s="17"/>
      <c r="H51" s="17"/>
      <c r="I51" s="17"/>
      <c r="J51" s="252"/>
      <c r="K51" s="5"/>
      <c r="L51" s="182"/>
      <c r="M51" s="198"/>
      <c r="N51" s="1"/>
      <c r="O51" s="32"/>
      <c r="P51" s="188"/>
      <c r="Q51" s="199"/>
      <c r="R51" s="199"/>
      <c r="S51" s="199"/>
      <c r="T51" s="200"/>
      <c r="V51" s="125" t="s">
        <v>35</v>
      </c>
      <c r="W51" s="125"/>
    </row>
    <row r="52" spans="1:23" ht="22.2" customHeight="1" x14ac:dyDescent="0.45">
      <c r="A52" s="72">
        <v>26</v>
      </c>
      <c r="B52" s="38" t="str">
        <f t="shared" si="4"/>
        <v/>
      </c>
      <c r="C52" s="9"/>
      <c r="D52" s="67"/>
      <c r="E52" s="10"/>
      <c r="F52" s="11"/>
      <c r="G52" s="11"/>
      <c r="H52" s="11"/>
      <c r="I52" s="11"/>
      <c r="J52" s="250"/>
      <c r="K52" s="3"/>
      <c r="L52" s="180"/>
      <c r="M52" s="191"/>
      <c r="N52" s="190"/>
      <c r="O52" s="30"/>
      <c r="P52" s="186"/>
      <c r="Q52" s="192"/>
      <c r="R52" s="192"/>
      <c r="S52" s="192"/>
      <c r="T52" s="193"/>
      <c r="V52" s="125" t="s">
        <v>36</v>
      </c>
      <c r="W52" s="125"/>
    </row>
    <row r="53" spans="1:23" ht="22.2" customHeight="1" x14ac:dyDescent="0.45">
      <c r="A53" s="72">
        <v>27</v>
      </c>
      <c r="B53" s="39" t="str">
        <f t="shared" si="4"/>
        <v/>
      </c>
      <c r="C53" s="12"/>
      <c r="D53" s="68"/>
      <c r="E53" s="13"/>
      <c r="F53" s="14"/>
      <c r="G53" s="14"/>
      <c r="H53" s="14"/>
      <c r="I53" s="14"/>
      <c r="J53" s="251"/>
      <c r="K53" s="4"/>
      <c r="L53" s="181"/>
      <c r="M53" s="195"/>
      <c r="N53" s="194"/>
      <c r="O53" s="31"/>
      <c r="P53" s="187"/>
      <c r="Q53" s="196"/>
      <c r="R53" s="196"/>
      <c r="S53" s="196"/>
      <c r="T53" s="197"/>
      <c r="V53" s="125" t="s">
        <v>37</v>
      </c>
      <c r="W53" s="125"/>
    </row>
    <row r="54" spans="1:23" ht="22.2" customHeight="1" x14ac:dyDescent="0.45">
      <c r="A54" s="72">
        <v>28</v>
      </c>
      <c r="B54" s="39" t="str">
        <f t="shared" si="4"/>
        <v/>
      </c>
      <c r="C54" s="12"/>
      <c r="D54" s="68"/>
      <c r="E54" s="13"/>
      <c r="F54" s="14"/>
      <c r="G54" s="14"/>
      <c r="H54" s="14"/>
      <c r="I54" s="14"/>
      <c r="J54" s="251"/>
      <c r="K54" s="4"/>
      <c r="L54" s="181"/>
      <c r="M54" s="195"/>
      <c r="N54" s="194"/>
      <c r="O54" s="31"/>
      <c r="P54" s="187"/>
      <c r="Q54" s="196"/>
      <c r="R54" s="196"/>
      <c r="S54" s="196"/>
      <c r="T54" s="197"/>
      <c r="V54" s="125" t="s">
        <v>38</v>
      </c>
      <c r="W54" s="125"/>
    </row>
    <row r="55" spans="1:23" ht="22.2" customHeight="1" x14ac:dyDescent="0.45">
      <c r="A55" s="72">
        <v>29</v>
      </c>
      <c r="B55" s="39" t="str">
        <f t="shared" si="4"/>
        <v/>
      </c>
      <c r="C55" s="12"/>
      <c r="D55" s="68"/>
      <c r="E55" s="13"/>
      <c r="F55" s="14"/>
      <c r="G55" s="14"/>
      <c r="H55" s="14"/>
      <c r="I55" s="14"/>
      <c r="J55" s="251"/>
      <c r="K55" s="4"/>
      <c r="L55" s="181"/>
      <c r="M55" s="195"/>
      <c r="N55" s="194"/>
      <c r="O55" s="31"/>
      <c r="P55" s="187"/>
      <c r="Q55" s="196"/>
      <c r="R55" s="196"/>
      <c r="S55" s="196"/>
      <c r="T55" s="197"/>
      <c r="V55" s="125" t="s">
        <v>39</v>
      </c>
      <c r="W55" s="125"/>
    </row>
    <row r="56" spans="1:23" ht="22.2" customHeight="1" x14ac:dyDescent="0.45">
      <c r="A56" s="72">
        <v>30</v>
      </c>
      <c r="B56" s="36" t="str">
        <f t="shared" si="4"/>
        <v/>
      </c>
      <c r="C56" s="15"/>
      <c r="D56" s="69"/>
      <c r="E56" s="16"/>
      <c r="F56" s="17"/>
      <c r="G56" s="17"/>
      <c r="H56" s="17"/>
      <c r="I56" s="17"/>
      <c r="J56" s="252"/>
      <c r="K56" s="5"/>
      <c r="L56" s="182"/>
      <c r="M56" s="198"/>
      <c r="N56" s="1"/>
      <c r="O56" s="32"/>
      <c r="P56" s="188"/>
      <c r="Q56" s="199"/>
      <c r="R56" s="199"/>
      <c r="S56" s="199"/>
      <c r="T56" s="200"/>
      <c r="V56" s="125" t="s">
        <v>40</v>
      </c>
      <c r="W56" s="125"/>
    </row>
    <row r="57" spans="1:23" ht="22.2" customHeight="1" x14ac:dyDescent="0.45">
      <c r="A57" s="72">
        <v>31</v>
      </c>
      <c r="B57" s="38" t="str">
        <f t="shared" si="4"/>
        <v/>
      </c>
      <c r="C57" s="9"/>
      <c r="D57" s="67"/>
      <c r="E57" s="10"/>
      <c r="F57" s="11"/>
      <c r="G57" s="11"/>
      <c r="H57" s="11"/>
      <c r="I57" s="11"/>
      <c r="J57" s="250"/>
      <c r="K57" s="3"/>
      <c r="L57" s="180"/>
      <c r="M57" s="191"/>
      <c r="N57" s="190"/>
      <c r="O57" s="30"/>
      <c r="P57" s="186"/>
      <c r="Q57" s="192"/>
      <c r="R57" s="192"/>
      <c r="S57" s="192"/>
      <c r="T57" s="193"/>
      <c r="V57" s="125" t="s">
        <v>41</v>
      </c>
      <c r="W57" s="125"/>
    </row>
    <row r="58" spans="1:23" ht="22.2" customHeight="1" x14ac:dyDescent="0.45">
      <c r="A58" s="72">
        <v>32</v>
      </c>
      <c r="B58" s="39" t="str">
        <f t="shared" si="4"/>
        <v/>
      </c>
      <c r="C58" s="12"/>
      <c r="D58" s="68"/>
      <c r="E58" s="13"/>
      <c r="F58" s="14"/>
      <c r="G58" s="14"/>
      <c r="H58" s="14"/>
      <c r="I58" s="14"/>
      <c r="J58" s="251"/>
      <c r="K58" s="4"/>
      <c r="L58" s="181"/>
      <c r="M58" s="195"/>
      <c r="N58" s="194"/>
      <c r="O58" s="31"/>
      <c r="P58" s="187"/>
      <c r="Q58" s="196"/>
      <c r="R58" s="196"/>
      <c r="S58" s="196"/>
      <c r="T58" s="197"/>
      <c r="V58" s="125" t="s">
        <v>42</v>
      </c>
      <c r="W58" s="125"/>
    </row>
    <row r="59" spans="1:23" ht="22.2" customHeight="1" x14ac:dyDescent="0.45">
      <c r="A59" s="72">
        <v>33</v>
      </c>
      <c r="B59" s="39" t="str">
        <f t="shared" si="4"/>
        <v/>
      </c>
      <c r="C59" s="12"/>
      <c r="D59" s="68"/>
      <c r="E59" s="13"/>
      <c r="F59" s="14"/>
      <c r="G59" s="14"/>
      <c r="H59" s="14"/>
      <c r="I59" s="14"/>
      <c r="J59" s="251"/>
      <c r="K59" s="4"/>
      <c r="L59" s="181"/>
      <c r="M59" s="195"/>
      <c r="N59" s="194"/>
      <c r="O59" s="31"/>
      <c r="P59" s="187"/>
      <c r="Q59" s="196"/>
      <c r="R59" s="196"/>
      <c r="S59" s="196"/>
      <c r="T59" s="197"/>
      <c r="V59" s="125" t="s">
        <v>43</v>
      </c>
      <c r="W59" s="125"/>
    </row>
    <row r="60" spans="1:23" ht="22.2" customHeight="1" x14ac:dyDescent="0.45">
      <c r="A60" s="72">
        <v>34</v>
      </c>
      <c r="B60" s="39" t="str">
        <f t="shared" si="4"/>
        <v/>
      </c>
      <c r="C60" s="12"/>
      <c r="D60" s="68"/>
      <c r="E60" s="13"/>
      <c r="F60" s="14"/>
      <c r="G60" s="14"/>
      <c r="H60" s="14"/>
      <c r="I60" s="14"/>
      <c r="J60" s="251"/>
      <c r="K60" s="4"/>
      <c r="L60" s="181"/>
      <c r="M60" s="195"/>
      <c r="N60" s="194"/>
      <c r="O60" s="31"/>
      <c r="P60" s="187"/>
      <c r="Q60" s="196"/>
      <c r="R60" s="196"/>
      <c r="S60" s="196"/>
      <c r="T60" s="197"/>
      <c r="V60" s="125" t="s">
        <v>44</v>
      </c>
      <c r="W60" s="125"/>
    </row>
    <row r="61" spans="1:23" ht="22.2" customHeight="1" x14ac:dyDescent="0.45">
      <c r="A61" s="72">
        <v>35</v>
      </c>
      <c r="B61" s="36" t="str">
        <f t="shared" si="4"/>
        <v/>
      </c>
      <c r="C61" s="15"/>
      <c r="D61" s="69"/>
      <c r="E61" s="16"/>
      <c r="F61" s="17"/>
      <c r="G61" s="17"/>
      <c r="H61" s="17"/>
      <c r="I61" s="17"/>
      <c r="J61" s="252"/>
      <c r="K61" s="5"/>
      <c r="L61" s="182"/>
      <c r="M61" s="198"/>
      <c r="N61" s="1"/>
      <c r="O61" s="32"/>
      <c r="P61" s="188"/>
      <c r="Q61" s="199"/>
      <c r="R61" s="199"/>
      <c r="S61" s="199"/>
      <c r="T61" s="200"/>
      <c r="V61" s="125" t="s">
        <v>45</v>
      </c>
      <c r="W61" s="125"/>
    </row>
    <row r="62" spans="1:23" ht="22.2" customHeight="1" x14ac:dyDescent="0.45">
      <c r="A62" s="72">
        <v>36</v>
      </c>
      <c r="B62" s="38" t="str">
        <f t="shared" si="4"/>
        <v/>
      </c>
      <c r="C62" s="9"/>
      <c r="D62" s="67"/>
      <c r="E62" s="10"/>
      <c r="F62" s="11"/>
      <c r="G62" s="11"/>
      <c r="H62" s="11"/>
      <c r="I62" s="11"/>
      <c r="J62" s="250"/>
      <c r="K62" s="3"/>
      <c r="L62" s="180"/>
      <c r="M62" s="191"/>
      <c r="N62" s="190"/>
      <c r="O62" s="30"/>
      <c r="P62" s="186"/>
      <c r="Q62" s="192"/>
      <c r="R62" s="192"/>
      <c r="S62" s="192"/>
      <c r="T62" s="193"/>
      <c r="V62" s="125" t="s">
        <v>46</v>
      </c>
      <c r="W62" s="125"/>
    </row>
    <row r="63" spans="1:23" ht="22.2" customHeight="1" x14ac:dyDescent="0.45">
      <c r="A63" s="72">
        <v>37</v>
      </c>
      <c r="B63" s="39" t="str">
        <f t="shared" si="4"/>
        <v/>
      </c>
      <c r="C63" s="12"/>
      <c r="D63" s="68"/>
      <c r="E63" s="13"/>
      <c r="F63" s="14"/>
      <c r="G63" s="14"/>
      <c r="H63" s="14"/>
      <c r="I63" s="14"/>
      <c r="J63" s="251"/>
      <c r="K63" s="4"/>
      <c r="L63" s="181"/>
      <c r="M63" s="195"/>
      <c r="N63" s="194"/>
      <c r="O63" s="31"/>
      <c r="P63" s="187"/>
      <c r="Q63" s="196"/>
      <c r="R63" s="196"/>
      <c r="S63" s="196"/>
      <c r="T63" s="197"/>
      <c r="V63" s="125" t="s">
        <v>47</v>
      </c>
      <c r="W63" s="125"/>
    </row>
    <row r="64" spans="1:23" ht="22.2" customHeight="1" x14ac:dyDescent="0.45">
      <c r="A64" s="72">
        <v>38</v>
      </c>
      <c r="B64" s="39" t="str">
        <f t="shared" si="4"/>
        <v/>
      </c>
      <c r="C64" s="12"/>
      <c r="D64" s="68"/>
      <c r="E64" s="13"/>
      <c r="F64" s="14"/>
      <c r="G64" s="14"/>
      <c r="H64" s="14"/>
      <c r="I64" s="14"/>
      <c r="J64" s="251"/>
      <c r="K64" s="4"/>
      <c r="L64" s="181"/>
      <c r="M64" s="195"/>
      <c r="N64" s="194"/>
      <c r="O64" s="31"/>
      <c r="P64" s="187"/>
      <c r="Q64" s="196"/>
      <c r="R64" s="196"/>
      <c r="S64" s="196"/>
      <c r="T64" s="197"/>
      <c r="V64" s="125" t="s">
        <v>48</v>
      </c>
      <c r="W64" s="125"/>
    </row>
    <row r="65" spans="1:23" ht="22.2" customHeight="1" x14ac:dyDescent="0.45">
      <c r="A65" s="72">
        <v>39</v>
      </c>
      <c r="B65" s="39" t="str">
        <f t="shared" si="4"/>
        <v/>
      </c>
      <c r="C65" s="12"/>
      <c r="D65" s="68"/>
      <c r="E65" s="13"/>
      <c r="F65" s="14"/>
      <c r="G65" s="14"/>
      <c r="H65" s="14"/>
      <c r="I65" s="14"/>
      <c r="J65" s="251"/>
      <c r="K65" s="4"/>
      <c r="L65" s="181"/>
      <c r="M65" s="195"/>
      <c r="N65" s="194"/>
      <c r="O65" s="31"/>
      <c r="P65" s="187"/>
      <c r="Q65" s="196"/>
      <c r="R65" s="196"/>
      <c r="S65" s="196"/>
      <c r="T65" s="197"/>
      <c r="V65" s="125" t="s">
        <v>49</v>
      </c>
      <c r="W65" s="125"/>
    </row>
    <row r="66" spans="1:23" ht="22.2" customHeight="1" x14ac:dyDescent="0.45">
      <c r="A66" s="72">
        <v>40</v>
      </c>
      <c r="B66" s="36" t="str">
        <f t="shared" si="4"/>
        <v/>
      </c>
      <c r="C66" s="15"/>
      <c r="D66" s="69"/>
      <c r="E66" s="16"/>
      <c r="F66" s="17"/>
      <c r="G66" s="17"/>
      <c r="H66" s="17"/>
      <c r="I66" s="17"/>
      <c r="J66" s="252"/>
      <c r="K66" s="5"/>
      <c r="L66" s="182"/>
      <c r="M66" s="198"/>
      <c r="N66" s="1"/>
      <c r="O66" s="32"/>
      <c r="P66" s="188"/>
      <c r="Q66" s="199"/>
      <c r="R66" s="199"/>
      <c r="S66" s="199"/>
      <c r="T66" s="200"/>
      <c r="V66" s="125" t="s">
        <v>50</v>
      </c>
      <c r="W66" s="125"/>
    </row>
    <row r="67" spans="1:23" ht="22.2" customHeight="1" x14ac:dyDescent="0.45">
      <c r="A67" s="72">
        <v>41</v>
      </c>
      <c r="B67" s="38" t="str">
        <f t="shared" si="4"/>
        <v/>
      </c>
      <c r="C67" s="9"/>
      <c r="D67" s="67"/>
      <c r="E67" s="10"/>
      <c r="F67" s="11"/>
      <c r="G67" s="11"/>
      <c r="H67" s="11"/>
      <c r="I67" s="11"/>
      <c r="J67" s="250"/>
      <c r="K67" s="3"/>
      <c r="L67" s="180"/>
      <c r="M67" s="191"/>
      <c r="N67" s="190"/>
      <c r="O67" s="30"/>
      <c r="P67" s="186"/>
      <c r="Q67" s="192"/>
      <c r="R67" s="192"/>
      <c r="S67" s="192"/>
      <c r="T67" s="193"/>
      <c r="V67" s="125" t="s">
        <v>51</v>
      </c>
      <c r="W67" s="125"/>
    </row>
    <row r="68" spans="1:23" ht="22.2" customHeight="1" x14ac:dyDescent="0.45">
      <c r="A68" s="72">
        <v>42</v>
      </c>
      <c r="B68" s="39" t="str">
        <f t="shared" si="4"/>
        <v/>
      </c>
      <c r="C68" s="12"/>
      <c r="D68" s="68"/>
      <c r="E68" s="13"/>
      <c r="F68" s="14"/>
      <c r="G68" s="14"/>
      <c r="H68" s="14"/>
      <c r="I68" s="14"/>
      <c r="J68" s="251"/>
      <c r="K68" s="4" t="str">
        <f t="shared" ca="1" si="3"/>
        <v/>
      </c>
      <c r="L68" s="181"/>
      <c r="M68" s="195"/>
      <c r="N68" s="194"/>
      <c r="O68" s="31"/>
      <c r="P68" s="187"/>
      <c r="Q68" s="196"/>
      <c r="R68" s="196"/>
      <c r="S68" s="196"/>
      <c r="T68" s="197"/>
      <c r="V68" s="125" t="s">
        <v>52</v>
      </c>
      <c r="W68" s="125"/>
    </row>
    <row r="69" spans="1:23" ht="22.2" customHeight="1" x14ac:dyDescent="0.45">
      <c r="A69" s="72">
        <v>43</v>
      </c>
      <c r="B69" s="39" t="str">
        <f t="shared" si="4"/>
        <v/>
      </c>
      <c r="C69" s="12"/>
      <c r="D69" s="68"/>
      <c r="E69" s="13"/>
      <c r="F69" s="14"/>
      <c r="G69" s="14"/>
      <c r="H69" s="14"/>
      <c r="I69" s="14"/>
      <c r="J69" s="251"/>
      <c r="K69" s="4" t="str">
        <f t="shared" ca="1" si="3"/>
        <v/>
      </c>
      <c r="L69" s="181"/>
      <c r="M69" s="195"/>
      <c r="N69" s="194"/>
      <c r="O69" s="31"/>
      <c r="P69" s="187"/>
      <c r="Q69" s="196"/>
      <c r="R69" s="196"/>
      <c r="S69" s="196"/>
      <c r="T69" s="197"/>
      <c r="V69" s="125" t="s">
        <v>53</v>
      </c>
      <c r="W69" s="125"/>
    </row>
    <row r="70" spans="1:23" ht="22.2" customHeight="1" x14ac:dyDescent="0.45">
      <c r="A70" s="72">
        <v>44</v>
      </c>
      <c r="B70" s="39" t="str">
        <f t="shared" si="4"/>
        <v/>
      </c>
      <c r="C70" s="12"/>
      <c r="D70" s="68"/>
      <c r="E70" s="13"/>
      <c r="F70" s="14"/>
      <c r="G70" s="14"/>
      <c r="H70" s="14"/>
      <c r="I70" s="14"/>
      <c r="J70" s="251"/>
      <c r="K70" s="4" t="str">
        <f t="shared" ca="1" si="3"/>
        <v/>
      </c>
      <c r="L70" s="181"/>
      <c r="M70" s="195"/>
      <c r="N70" s="194"/>
      <c r="O70" s="31"/>
      <c r="P70" s="187"/>
      <c r="Q70" s="196"/>
      <c r="R70" s="196"/>
      <c r="S70" s="196"/>
      <c r="T70" s="197"/>
      <c r="V70" s="125" t="s">
        <v>54</v>
      </c>
      <c r="W70" s="125"/>
    </row>
    <row r="71" spans="1:23" ht="22.2" customHeight="1" x14ac:dyDescent="0.45">
      <c r="A71" s="72">
        <v>45</v>
      </c>
      <c r="B71" s="36" t="str">
        <f t="shared" si="4"/>
        <v/>
      </c>
      <c r="C71" s="15"/>
      <c r="D71" s="69"/>
      <c r="E71" s="16"/>
      <c r="F71" s="17"/>
      <c r="G71" s="17"/>
      <c r="H71" s="17"/>
      <c r="I71" s="17"/>
      <c r="J71" s="252"/>
      <c r="K71" s="5" t="str">
        <f t="shared" ca="1" si="3"/>
        <v/>
      </c>
      <c r="L71" s="182"/>
      <c r="M71" s="198"/>
      <c r="N71" s="1"/>
      <c r="O71" s="32"/>
      <c r="P71" s="188"/>
      <c r="Q71" s="199"/>
      <c r="R71" s="199"/>
      <c r="S71" s="199"/>
      <c r="T71" s="200"/>
      <c r="V71" s="125" t="s">
        <v>55</v>
      </c>
      <c r="W71" s="125"/>
    </row>
    <row r="72" spans="1:23" ht="22.2" customHeight="1" x14ac:dyDescent="0.45">
      <c r="A72" s="72">
        <v>46</v>
      </c>
      <c r="B72" s="38" t="str">
        <f t="shared" si="4"/>
        <v/>
      </c>
      <c r="C72" s="9"/>
      <c r="D72" s="67"/>
      <c r="E72" s="10"/>
      <c r="F72" s="11"/>
      <c r="G72" s="11"/>
      <c r="H72" s="11"/>
      <c r="I72" s="11"/>
      <c r="J72" s="250"/>
      <c r="K72" s="3" t="str">
        <f t="shared" ca="1" si="3"/>
        <v/>
      </c>
      <c r="L72" s="180"/>
      <c r="M72" s="191"/>
      <c r="N72" s="190"/>
      <c r="O72" s="30"/>
      <c r="P72" s="186"/>
      <c r="Q72" s="192"/>
      <c r="R72" s="192"/>
      <c r="S72" s="192"/>
      <c r="T72" s="193"/>
      <c r="V72" s="125" t="s">
        <v>56</v>
      </c>
      <c r="W72" s="125"/>
    </row>
    <row r="73" spans="1:23" ht="22.2" customHeight="1" x14ac:dyDescent="0.45">
      <c r="A73" s="72">
        <v>47</v>
      </c>
      <c r="B73" s="39" t="str">
        <f t="shared" si="4"/>
        <v/>
      </c>
      <c r="C73" s="12"/>
      <c r="D73" s="68"/>
      <c r="E73" s="13"/>
      <c r="F73" s="14"/>
      <c r="G73" s="14"/>
      <c r="H73" s="14"/>
      <c r="I73" s="14"/>
      <c r="J73" s="251"/>
      <c r="K73" s="4" t="str">
        <f t="shared" ca="1" si="3"/>
        <v/>
      </c>
      <c r="L73" s="181"/>
      <c r="M73" s="195"/>
      <c r="N73" s="194"/>
      <c r="O73" s="31"/>
      <c r="P73" s="187"/>
      <c r="Q73" s="196"/>
      <c r="R73" s="196"/>
      <c r="S73" s="196"/>
      <c r="T73" s="197"/>
      <c r="V73" s="125" t="s">
        <v>57</v>
      </c>
      <c r="W73" s="125"/>
    </row>
    <row r="74" spans="1:23" ht="22.2" customHeight="1" x14ac:dyDescent="0.45">
      <c r="A74" s="72">
        <v>48</v>
      </c>
      <c r="B74" s="39" t="str">
        <f t="shared" si="4"/>
        <v/>
      </c>
      <c r="C74" s="12"/>
      <c r="D74" s="68"/>
      <c r="E74" s="13"/>
      <c r="F74" s="14"/>
      <c r="G74" s="14"/>
      <c r="H74" s="14"/>
      <c r="I74" s="14"/>
      <c r="J74" s="251"/>
      <c r="K74" s="4" t="str">
        <f t="shared" ca="1" si="3"/>
        <v/>
      </c>
      <c r="L74" s="181"/>
      <c r="M74" s="195"/>
      <c r="N74" s="194"/>
      <c r="O74" s="31"/>
      <c r="P74" s="187"/>
      <c r="Q74" s="196"/>
      <c r="R74" s="196"/>
      <c r="S74" s="196"/>
      <c r="T74" s="197"/>
      <c r="V74" s="125" t="s">
        <v>58</v>
      </c>
      <c r="W74" s="125"/>
    </row>
    <row r="75" spans="1:23" ht="22.2" customHeight="1" x14ac:dyDescent="0.45">
      <c r="A75" s="72">
        <v>49</v>
      </c>
      <c r="B75" s="39" t="str">
        <f t="shared" si="4"/>
        <v/>
      </c>
      <c r="C75" s="12"/>
      <c r="D75" s="68"/>
      <c r="E75" s="13"/>
      <c r="F75" s="14"/>
      <c r="G75" s="14"/>
      <c r="H75" s="14"/>
      <c r="I75" s="14"/>
      <c r="J75" s="251"/>
      <c r="K75" s="4" t="str">
        <f t="shared" ca="1" si="3"/>
        <v/>
      </c>
      <c r="L75" s="181"/>
      <c r="M75" s="195"/>
      <c r="N75" s="194"/>
      <c r="O75" s="31"/>
      <c r="P75" s="187"/>
      <c r="Q75" s="196"/>
      <c r="R75" s="196"/>
      <c r="S75" s="196"/>
      <c r="T75" s="197"/>
      <c r="V75" s="125" t="s">
        <v>59</v>
      </c>
      <c r="W75" s="125"/>
    </row>
    <row r="76" spans="1:23" ht="22.2" customHeight="1" x14ac:dyDescent="0.45">
      <c r="A76" s="72">
        <v>50</v>
      </c>
      <c r="B76" s="36" t="str">
        <f t="shared" si="4"/>
        <v/>
      </c>
      <c r="C76" s="15"/>
      <c r="D76" s="69"/>
      <c r="E76" s="16"/>
      <c r="F76" s="17"/>
      <c r="G76" s="17"/>
      <c r="H76" s="17"/>
      <c r="I76" s="17"/>
      <c r="J76" s="252"/>
      <c r="K76" s="5" t="str">
        <f t="shared" ca="1" si="3"/>
        <v/>
      </c>
      <c r="L76" s="182"/>
      <c r="M76" s="198"/>
      <c r="N76" s="1"/>
      <c r="O76" s="32"/>
      <c r="P76" s="188"/>
      <c r="Q76" s="199"/>
      <c r="R76" s="199"/>
      <c r="S76" s="199"/>
      <c r="T76" s="200"/>
      <c r="V76" s="125" t="s">
        <v>60</v>
      </c>
      <c r="W76" s="125"/>
    </row>
    <row r="77" spans="1:23" ht="22.2" customHeight="1" x14ac:dyDescent="0.45">
      <c r="A77" s="72">
        <v>51</v>
      </c>
      <c r="B77" s="38" t="str">
        <f t="shared" si="4"/>
        <v/>
      </c>
      <c r="C77" s="9"/>
      <c r="D77" s="67"/>
      <c r="E77" s="10"/>
      <c r="F77" s="11"/>
      <c r="G77" s="11"/>
      <c r="H77" s="11"/>
      <c r="I77" s="11"/>
      <c r="J77" s="250"/>
      <c r="K77" s="3" t="str">
        <f t="shared" ca="1" si="3"/>
        <v/>
      </c>
      <c r="L77" s="180"/>
      <c r="M77" s="191"/>
      <c r="N77" s="190"/>
      <c r="O77" s="30"/>
      <c r="P77" s="186"/>
      <c r="Q77" s="192"/>
      <c r="R77" s="192"/>
      <c r="S77" s="192"/>
      <c r="T77" s="193"/>
      <c r="V77" s="125" t="s">
        <v>61</v>
      </c>
      <c r="W77" s="125"/>
    </row>
    <row r="78" spans="1:23" ht="22.2" customHeight="1" x14ac:dyDescent="0.45">
      <c r="A78" s="72">
        <v>52</v>
      </c>
      <c r="B78" s="39" t="str">
        <f t="shared" si="4"/>
        <v/>
      </c>
      <c r="C78" s="12"/>
      <c r="D78" s="68"/>
      <c r="E78" s="13"/>
      <c r="F78" s="14"/>
      <c r="G78" s="14"/>
      <c r="H78" s="14"/>
      <c r="I78" s="14"/>
      <c r="J78" s="251"/>
      <c r="K78" s="4" t="str">
        <f t="shared" ca="1" si="3"/>
        <v/>
      </c>
      <c r="L78" s="181"/>
      <c r="M78" s="195"/>
      <c r="N78" s="194"/>
      <c r="O78" s="31"/>
      <c r="P78" s="187"/>
      <c r="Q78" s="196"/>
      <c r="R78" s="196"/>
      <c r="S78" s="196"/>
      <c r="T78" s="197"/>
      <c r="V78" s="125" t="s">
        <v>62</v>
      </c>
      <c r="W78" s="125"/>
    </row>
    <row r="79" spans="1:23" ht="22.2" customHeight="1" x14ac:dyDescent="0.45">
      <c r="A79" s="72">
        <v>53</v>
      </c>
      <c r="B79" s="39" t="str">
        <f t="shared" si="4"/>
        <v/>
      </c>
      <c r="C79" s="12"/>
      <c r="D79" s="68"/>
      <c r="E79" s="13"/>
      <c r="F79" s="14"/>
      <c r="G79" s="14"/>
      <c r="H79" s="14"/>
      <c r="I79" s="14"/>
      <c r="J79" s="251"/>
      <c r="K79" s="4" t="str">
        <f t="shared" ca="1" si="3"/>
        <v/>
      </c>
      <c r="L79" s="181"/>
      <c r="M79" s="195"/>
      <c r="N79" s="194"/>
      <c r="O79" s="31"/>
      <c r="P79" s="187"/>
      <c r="Q79" s="196"/>
      <c r="R79" s="196"/>
      <c r="S79" s="196"/>
      <c r="T79" s="197"/>
      <c r="V79" s="125" t="s">
        <v>63</v>
      </c>
      <c r="W79" s="125"/>
    </row>
    <row r="80" spans="1:23" ht="22.2" customHeight="1" x14ac:dyDescent="0.45">
      <c r="A80" s="72">
        <v>54</v>
      </c>
      <c r="B80" s="39" t="str">
        <f t="shared" si="4"/>
        <v/>
      </c>
      <c r="C80" s="12"/>
      <c r="D80" s="68"/>
      <c r="E80" s="13"/>
      <c r="F80" s="14"/>
      <c r="G80" s="14"/>
      <c r="H80" s="14"/>
      <c r="I80" s="14"/>
      <c r="J80" s="251"/>
      <c r="K80" s="4" t="str">
        <f t="shared" ca="1" si="3"/>
        <v/>
      </c>
      <c r="L80" s="181"/>
      <c r="M80" s="195"/>
      <c r="N80" s="194"/>
      <c r="O80" s="31"/>
      <c r="P80" s="187"/>
      <c r="Q80" s="196"/>
      <c r="R80" s="196"/>
      <c r="S80" s="196"/>
      <c r="T80" s="197"/>
      <c r="V80" s="125" t="s">
        <v>64</v>
      </c>
      <c r="W80" s="125"/>
    </row>
    <row r="81" spans="1:23" ht="22.2" customHeight="1" x14ac:dyDescent="0.45">
      <c r="A81" s="72">
        <v>55</v>
      </c>
      <c r="B81" s="36" t="str">
        <f t="shared" si="4"/>
        <v/>
      </c>
      <c r="C81" s="15"/>
      <c r="D81" s="69"/>
      <c r="E81" s="16"/>
      <c r="F81" s="17"/>
      <c r="G81" s="17"/>
      <c r="H81" s="17"/>
      <c r="I81" s="17"/>
      <c r="J81" s="252"/>
      <c r="K81" s="5" t="str">
        <f t="shared" ca="1" si="3"/>
        <v/>
      </c>
      <c r="L81" s="182"/>
      <c r="M81" s="198"/>
      <c r="N81" s="1"/>
      <c r="O81" s="32"/>
      <c r="P81" s="188"/>
      <c r="Q81" s="199"/>
      <c r="R81" s="199"/>
      <c r="S81" s="199"/>
      <c r="T81" s="200"/>
      <c r="V81" s="125" t="s">
        <v>65</v>
      </c>
      <c r="W81" s="125"/>
    </row>
    <row r="82" spans="1:23" ht="22.2" customHeight="1" x14ac:dyDescent="0.45">
      <c r="A82" s="72">
        <v>56</v>
      </c>
      <c r="B82" s="38" t="str">
        <f t="shared" si="4"/>
        <v/>
      </c>
      <c r="C82" s="9"/>
      <c r="D82" s="67"/>
      <c r="E82" s="10"/>
      <c r="F82" s="11"/>
      <c r="G82" s="11"/>
      <c r="H82" s="11"/>
      <c r="I82" s="11"/>
      <c r="J82" s="250"/>
      <c r="K82" s="3" t="str">
        <f t="shared" ca="1" si="3"/>
        <v/>
      </c>
      <c r="L82" s="180"/>
      <c r="M82" s="191"/>
      <c r="N82" s="190"/>
      <c r="O82" s="30"/>
      <c r="P82" s="186"/>
      <c r="Q82" s="192"/>
      <c r="R82" s="192"/>
      <c r="S82" s="192"/>
      <c r="T82" s="193"/>
      <c r="V82" s="125" t="s">
        <v>66</v>
      </c>
      <c r="W82" s="125"/>
    </row>
    <row r="83" spans="1:23" ht="22.2" customHeight="1" x14ac:dyDescent="0.45">
      <c r="A83" s="72">
        <v>57</v>
      </c>
      <c r="B83" s="39" t="str">
        <f t="shared" si="4"/>
        <v/>
      </c>
      <c r="C83" s="12"/>
      <c r="D83" s="68"/>
      <c r="E83" s="13"/>
      <c r="F83" s="14"/>
      <c r="G83" s="14"/>
      <c r="H83" s="14"/>
      <c r="I83" s="14"/>
      <c r="J83" s="251"/>
      <c r="K83" s="4" t="str">
        <f t="shared" ca="1" si="3"/>
        <v/>
      </c>
      <c r="L83" s="181"/>
      <c r="M83" s="195"/>
      <c r="N83" s="194"/>
      <c r="O83" s="31"/>
      <c r="P83" s="187"/>
      <c r="Q83" s="196"/>
      <c r="R83" s="196"/>
      <c r="S83" s="196"/>
      <c r="T83" s="197"/>
      <c r="V83" s="125" t="s">
        <v>67</v>
      </c>
      <c r="W83" s="125"/>
    </row>
    <row r="84" spans="1:23" ht="22.2" customHeight="1" x14ac:dyDescent="0.45">
      <c r="A84" s="72">
        <v>58</v>
      </c>
      <c r="B84" s="39" t="str">
        <f t="shared" si="4"/>
        <v/>
      </c>
      <c r="C84" s="12"/>
      <c r="D84" s="68"/>
      <c r="E84" s="13"/>
      <c r="F84" s="14"/>
      <c r="G84" s="14"/>
      <c r="H84" s="14"/>
      <c r="I84" s="14"/>
      <c r="J84" s="251"/>
      <c r="K84" s="4" t="str">
        <f t="shared" ca="1" si="3"/>
        <v/>
      </c>
      <c r="L84" s="181"/>
      <c r="M84" s="195"/>
      <c r="N84" s="194"/>
      <c r="O84" s="31"/>
      <c r="P84" s="187"/>
      <c r="Q84" s="196"/>
      <c r="R84" s="196"/>
      <c r="S84" s="196"/>
      <c r="T84" s="197"/>
      <c r="V84" s="125" t="s">
        <v>68</v>
      </c>
      <c r="W84" s="125"/>
    </row>
    <row r="85" spans="1:23" ht="22.2" customHeight="1" x14ac:dyDescent="0.45">
      <c r="A85" s="72">
        <v>59</v>
      </c>
      <c r="B85" s="39" t="str">
        <f t="shared" si="4"/>
        <v/>
      </c>
      <c r="C85" s="12"/>
      <c r="D85" s="68"/>
      <c r="E85" s="13"/>
      <c r="F85" s="14"/>
      <c r="G85" s="14"/>
      <c r="H85" s="14"/>
      <c r="I85" s="14"/>
      <c r="J85" s="251"/>
      <c r="K85" s="4" t="str">
        <f t="shared" ca="1" si="3"/>
        <v/>
      </c>
      <c r="L85" s="181"/>
      <c r="M85" s="195"/>
      <c r="N85" s="194"/>
      <c r="O85" s="31"/>
      <c r="P85" s="187"/>
      <c r="Q85" s="196"/>
      <c r="R85" s="196"/>
      <c r="S85" s="196"/>
      <c r="T85" s="197"/>
      <c r="V85" s="125" t="s">
        <v>69</v>
      </c>
      <c r="W85" s="125"/>
    </row>
    <row r="86" spans="1:23" ht="22.2" customHeight="1" x14ac:dyDescent="0.45">
      <c r="A86" s="72">
        <v>60</v>
      </c>
      <c r="B86" s="36" t="str">
        <f t="shared" si="4"/>
        <v/>
      </c>
      <c r="C86" s="15"/>
      <c r="D86" s="69"/>
      <c r="E86" s="16"/>
      <c r="F86" s="17"/>
      <c r="G86" s="17"/>
      <c r="H86" s="17"/>
      <c r="I86" s="17"/>
      <c r="J86" s="252"/>
      <c r="K86" s="5" t="str">
        <f t="shared" ca="1" si="3"/>
        <v/>
      </c>
      <c r="L86" s="182"/>
      <c r="M86" s="198"/>
      <c r="N86" s="1"/>
      <c r="O86" s="32"/>
      <c r="P86" s="188"/>
      <c r="Q86" s="199"/>
      <c r="R86" s="199"/>
      <c r="S86" s="199"/>
      <c r="T86" s="200"/>
      <c r="V86" s="125" t="s">
        <v>70</v>
      </c>
      <c r="W86" s="125"/>
    </row>
    <row r="87" spans="1:23" ht="22.2" customHeight="1" x14ac:dyDescent="0.45">
      <c r="A87" s="72">
        <v>61</v>
      </c>
      <c r="B87" s="38" t="str">
        <f t="shared" si="4"/>
        <v/>
      </c>
      <c r="C87" s="9"/>
      <c r="D87" s="67"/>
      <c r="E87" s="10"/>
      <c r="F87" s="11"/>
      <c r="G87" s="11"/>
      <c r="H87" s="11"/>
      <c r="I87" s="11"/>
      <c r="J87" s="250"/>
      <c r="K87" s="3" t="str">
        <f t="shared" ca="1" si="3"/>
        <v/>
      </c>
      <c r="L87" s="180"/>
      <c r="M87" s="191"/>
      <c r="N87" s="190"/>
      <c r="O87" s="30"/>
      <c r="P87" s="186"/>
      <c r="Q87" s="192"/>
      <c r="R87" s="192"/>
      <c r="S87" s="192"/>
      <c r="T87" s="193"/>
      <c r="V87" s="125" t="s">
        <v>71</v>
      </c>
      <c r="W87" s="125"/>
    </row>
    <row r="88" spans="1:23" ht="22.2" customHeight="1" x14ac:dyDescent="0.45">
      <c r="A88" s="72">
        <v>62</v>
      </c>
      <c r="B88" s="39" t="str">
        <f t="shared" si="4"/>
        <v/>
      </c>
      <c r="C88" s="12"/>
      <c r="D88" s="68"/>
      <c r="E88" s="13"/>
      <c r="F88" s="14"/>
      <c r="G88" s="14"/>
      <c r="H88" s="14"/>
      <c r="I88" s="14"/>
      <c r="J88" s="251"/>
      <c r="K88" s="4" t="str">
        <f t="shared" ca="1" si="3"/>
        <v/>
      </c>
      <c r="L88" s="181"/>
      <c r="M88" s="195"/>
      <c r="N88" s="194"/>
      <c r="O88" s="31"/>
      <c r="P88" s="187"/>
      <c r="Q88" s="196"/>
      <c r="R88" s="196"/>
      <c r="S88" s="196"/>
      <c r="T88" s="197"/>
      <c r="V88" s="125" t="s">
        <v>72</v>
      </c>
      <c r="W88" s="125"/>
    </row>
    <row r="89" spans="1:23" ht="22.2" customHeight="1" x14ac:dyDescent="0.45">
      <c r="A89" s="72">
        <v>63</v>
      </c>
      <c r="B89" s="39" t="str">
        <f t="shared" si="4"/>
        <v/>
      </c>
      <c r="C89" s="12"/>
      <c r="D89" s="68"/>
      <c r="E89" s="13"/>
      <c r="F89" s="14"/>
      <c r="G89" s="14"/>
      <c r="H89" s="14"/>
      <c r="I89" s="14"/>
      <c r="J89" s="251"/>
      <c r="K89" s="4" t="str">
        <f t="shared" ca="1" si="3"/>
        <v/>
      </c>
      <c r="L89" s="181"/>
      <c r="M89" s="195"/>
      <c r="N89" s="194"/>
      <c r="O89" s="31"/>
      <c r="P89" s="187"/>
      <c r="Q89" s="196"/>
      <c r="R89" s="196"/>
      <c r="S89" s="196"/>
      <c r="T89" s="197"/>
      <c r="V89" s="125" t="s">
        <v>73</v>
      </c>
      <c r="W89" s="125"/>
    </row>
    <row r="90" spans="1:23" ht="22.2" customHeight="1" x14ac:dyDescent="0.45">
      <c r="A90" s="72">
        <v>64</v>
      </c>
      <c r="B90" s="39" t="str">
        <f t="shared" si="4"/>
        <v/>
      </c>
      <c r="C90" s="12"/>
      <c r="D90" s="68"/>
      <c r="E90" s="13"/>
      <c r="F90" s="14"/>
      <c r="G90" s="14"/>
      <c r="H90" s="14"/>
      <c r="I90" s="14"/>
      <c r="J90" s="251"/>
      <c r="K90" s="4" t="str">
        <f t="shared" ref="K90:K126" ca="1" si="5">IF(J90=0,"",DATEDIF(J90,NOW(),"Y"))</f>
        <v/>
      </c>
      <c r="L90" s="181"/>
      <c r="M90" s="195"/>
      <c r="N90" s="194"/>
      <c r="O90" s="31"/>
      <c r="P90" s="187"/>
      <c r="Q90" s="196"/>
      <c r="R90" s="196"/>
      <c r="S90" s="196"/>
      <c r="T90" s="197"/>
      <c r="V90" s="125" t="s">
        <v>74</v>
      </c>
      <c r="W90" s="125"/>
    </row>
    <row r="91" spans="1:23" ht="22.2" customHeight="1" x14ac:dyDescent="0.45">
      <c r="A91" s="72">
        <v>65</v>
      </c>
      <c r="B91" s="36" t="str">
        <f t="shared" si="4"/>
        <v/>
      </c>
      <c r="C91" s="15"/>
      <c r="D91" s="69"/>
      <c r="E91" s="16"/>
      <c r="F91" s="17"/>
      <c r="G91" s="17"/>
      <c r="H91" s="17"/>
      <c r="I91" s="17"/>
      <c r="J91" s="252"/>
      <c r="K91" s="5" t="str">
        <f t="shared" ca="1" si="5"/>
        <v/>
      </c>
      <c r="L91" s="182"/>
      <c r="M91" s="198"/>
      <c r="N91" s="1"/>
      <c r="O91" s="32"/>
      <c r="P91" s="188"/>
      <c r="Q91" s="199"/>
      <c r="R91" s="199"/>
      <c r="S91" s="199"/>
      <c r="T91" s="200"/>
      <c r="V91" s="125" t="s">
        <v>75</v>
      </c>
      <c r="W91" s="125"/>
    </row>
    <row r="92" spans="1:23" ht="22.2" customHeight="1" x14ac:dyDescent="0.45">
      <c r="A92" s="72">
        <v>66</v>
      </c>
      <c r="B92" s="38" t="str">
        <f t="shared" ref="B92:B125" si="6">IF(C92="","",ROW()-26)</f>
        <v/>
      </c>
      <c r="C92" s="9"/>
      <c r="D92" s="67"/>
      <c r="E92" s="10"/>
      <c r="F92" s="11"/>
      <c r="G92" s="11"/>
      <c r="H92" s="11"/>
      <c r="I92" s="11"/>
      <c r="J92" s="250"/>
      <c r="K92" s="3" t="str">
        <f t="shared" ca="1" si="5"/>
        <v/>
      </c>
      <c r="L92" s="180"/>
      <c r="M92" s="191"/>
      <c r="N92" s="190"/>
      <c r="O92" s="30"/>
      <c r="P92" s="186"/>
      <c r="Q92" s="192"/>
      <c r="R92" s="192"/>
      <c r="S92" s="192"/>
      <c r="T92" s="193"/>
      <c r="V92" s="125" t="s">
        <v>76</v>
      </c>
      <c r="W92" s="125"/>
    </row>
    <row r="93" spans="1:23" ht="22.2" customHeight="1" x14ac:dyDescent="0.45">
      <c r="A93" s="72">
        <v>67</v>
      </c>
      <c r="B93" s="39" t="str">
        <f t="shared" si="6"/>
        <v/>
      </c>
      <c r="C93" s="12"/>
      <c r="D93" s="68"/>
      <c r="E93" s="13"/>
      <c r="F93" s="14"/>
      <c r="G93" s="14"/>
      <c r="H93" s="14"/>
      <c r="I93" s="14"/>
      <c r="J93" s="251"/>
      <c r="K93" s="4" t="str">
        <f t="shared" ca="1" si="5"/>
        <v/>
      </c>
      <c r="L93" s="181"/>
      <c r="M93" s="195"/>
      <c r="N93" s="194"/>
      <c r="O93" s="31"/>
      <c r="P93" s="187"/>
      <c r="Q93" s="196"/>
      <c r="R93" s="196"/>
      <c r="S93" s="196"/>
      <c r="T93" s="197"/>
      <c r="V93" s="125" t="s">
        <v>77</v>
      </c>
      <c r="W93" s="125"/>
    </row>
    <row r="94" spans="1:23" ht="22.2" customHeight="1" x14ac:dyDescent="0.45">
      <c r="A94" s="72">
        <v>68</v>
      </c>
      <c r="B94" s="39" t="str">
        <f t="shared" si="6"/>
        <v/>
      </c>
      <c r="C94" s="12"/>
      <c r="D94" s="68"/>
      <c r="E94" s="13"/>
      <c r="F94" s="14"/>
      <c r="G94" s="14"/>
      <c r="H94" s="14"/>
      <c r="I94" s="14"/>
      <c r="J94" s="251"/>
      <c r="K94" s="4" t="str">
        <f t="shared" ca="1" si="5"/>
        <v/>
      </c>
      <c r="L94" s="181"/>
      <c r="M94" s="195"/>
      <c r="N94" s="194"/>
      <c r="O94" s="31"/>
      <c r="P94" s="187"/>
      <c r="Q94" s="196"/>
      <c r="R94" s="196"/>
      <c r="S94" s="196"/>
      <c r="T94" s="197"/>
      <c r="V94" s="125" t="s">
        <v>78</v>
      </c>
      <c r="W94" s="125"/>
    </row>
    <row r="95" spans="1:23" ht="22.2" customHeight="1" x14ac:dyDescent="0.45">
      <c r="A95" s="72">
        <v>69</v>
      </c>
      <c r="B95" s="39" t="str">
        <f t="shared" si="6"/>
        <v/>
      </c>
      <c r="C95" s="12"/>
      <c r="D95" s="68"/>
      <c r="E95" s="13"/>
      <c r="F95" s="14"/>
      <c r="G95" s="14"/>
      <c r="H95" s="14"/>
      <c r="I95" s="14"/>
      <c r="J95" s="251"/>
      <c r="K95" s="4" t="str">
        <f t="shared" ca="1" si="5"/>
        <v/>
      </c>
      <c r="L95" s="181"/>
      <c r="M95" s="195"/>
      <c r="N95" s="194"/>
      <c r="O95" s="31"/>
      <c r="P95" s="187"/>
      <c r="Q95" s="196"/>
      <c r="R95" s="196"/>
      <c r="S95" s="196"/>
      <c r="T95" s="197"/>
      <c r="V95" s="125" t="s">
        <v>79</v>
      </c>
      <c r="W95" s="125"/>
    </row>
    <row r="96" spans="1:23" ht="22.2" customHeight="1" x14ac:dyDescent="0.45">
      <c r="A96" s="72">
        <v>70</v>
      </c>
      <c r="B96" s="36" t="str">
        <f t="shared" si="6"/>
        <v/>
      </c>
      <c r="C96" s="15"/>
      <c r="D96" s="69"/>
      <c r="E96" s="16"/>
      <c r="F96" s="17"/>
      <c r="G96" s="17"/>
      <c r="H96" s="17"/>
      <c r="I96" s="17"/>
      <c r="J96" s="252"/>
      <c r="K96" s="5" t="str">
        <f t="shared" ca="1" si="5"/>
        <v/>
      </c>
      <c r="L96" s="182"/>
      <c r="M96" s="198"/>
      <c r="N96" s="1"/>
      <c r="O96" s="32"/>
      <c r="P96" s="188"/>
      <c r="Q96" s="199"/>
      <c r="R96" s="199"/>
      <c r="S96" s="199"/>
      <c r="T96" s="200"/>
      <c r="V96" s="125" t="s">
        <v>80</v>
      </c>
      <c r="W96" s="125"/>
    </row>
    <row r="97" spans="1:23" ht="22.2" customHeight="1" x14ac:dyDescent="0.45">
      <c r="A97" s="72">
        <v>71</v>
      </c>
      <c r="B97" s="38" t="str">
        <f t="shared" si="6"/>
        <v/>
      </c>
      <c r="C97" s="9"/>
      <c r="D97" s="67"/>
      <c r="E97" s="10"/>
      <c r="F97" s="11"/>
      <c r="G97" s="11"/>
      <c r="H97" s="11"/>
      <c r="I97" s="11"/>
      <c r="J97" s="250"/>
      <c r="K97" s="3" t="str">
        <f t="shared" ca="1" si="5"/>
        <v/>
      </c>
      <c r="L97" s="180"/>
      <c r="M97" s="191"/>
      <c r="N97" s="190"/>
      <c r="O97" s="30"/>
      <c r="P97" s="186"/>
      <c r="Q97" s="192"/>
      <c r="R97" s="192"/>
      <c r="S97" s="192"/>
      <c r="T97" s="193"/>
      <c r="V97" s="125" t="s">
        <v>81</v>
      </c>
      <c r="W97" s="125"/>
    </row>
    <row r="98" spans="1:23" ht="22.2" customHeight="1" x14ac:dyDescent="0.45">
      <c r="A98" s="72">
        <v>72</v>
      </c>
      <c r="B98" s="39" t="str">
        <f t="shared" si="6"/>
        <v/>
      </c>
      <c r="C98" s="12"/>
      <c r="D98" s="68"/>
      <c r="E98" s="13"/>
      <c r="F98" s="14"/>
      <c r="G98" s="14"/>
      <c r="H98" s="14"/>
      <c r="I98" s="14"/>
      <c r="J98" s="251"/>
      <c r="K98" s="4" t="str">
        <f t="shared" ca="1" si="5"/>
        <v/>
      </c>
      <c r="L98" s="181"/>
      <c r="M98" s="195"/>
      <c r="N98" s="194"/>
      <c r="O98" s="31"/>
      <c r="P98" s="187"/>
      <c r="Q98" s="196"/>
      <c r="R98" s="196"/>
      <c r="S98" s="196"/>
      <c r="T98" s="197"/>
      <c r="V98" s="125" t="s">
        <v>82</v>
      </c>
      <c r="W98" s="125"/>
    </row>
    <row r="99" spans="1:23" ht="22.2" customHeight="1" x14ac:dyDescent="0.45">
      <c r="A99" s="72">
        <v>73</v>
      </c>
      <c r="B99" s="39" t="str">
        <f t="shared" si="6"/>
        <v/>
      </c>
      <c r="C99" s="12"/>
      <c r="D99" s="68"/>
      <c r="E99" s="13"/>
      <c r="F99" s="14"/>
      <c r="G99" s="14"/>
      <c r="H99" s="14"/>
      <c r="I99" s="14"/>
      <c r="J99" s="251"/>
      <c r="K99" s="4" t="str">
        <f t="shared" ca="1" si="5"/>
        <v/>
      </c>
      <c r="L99" s="181"/>
      <c r="M99" s="195"/>
      <c r="N99" s="194"/>
      <c r="O99" s="31"/>
      <c r="P99" s="187"/>
      <c r="Q99" s="196"/>
      <c r="R99" s="196"/>
      <c r="S99" s="196"/>
      <c r="T99" s="197"/>
      <c r="V99" s="125"/>
      <c r="W99" s="125"/>
    </row>
    <row r="100" spans="1:23" ht="22.2" customHeight="1" x14ac:dyDescent="0.45">
      <c r="A100" s="72">
        <v>74</v>
      </c>
      <c r="B100" s="39" t="str">
        <f t="shared" si="6"/>
        <v/>
      </c>
      <c r="C100" s="12"/>
      <c r="D100" s="68"/>
      <c r="E100" s="13"/>
      <c r="F100" s="14"/>
      <c r="G100" s="14"/>
      <c r="H100" s="14"/>
      <c r="I100" s="14"/>
      <c r="J100" s="251"/>
      <c r="K100" s="4" t="str">
        <f t="shared" ca="1" si="5"/>
        <v/>
      </c>
      <c r="L100" s="181"/>
      <c r="M100" s="195"/>
      <c r="N100" s="194"/>
      <c r="O100" s="31"/>
      <c r="P100" s="187"/>
      <c r="Q100" s="196"/>
      <c r="R100" s="196"/>
      <c r="S100" s="196"/>
      <c r="T100" s="197"/>
      <c r="V100" s="125"/>
      <c r="W100" s="125"/>
    </row>
    <row r="101" spans="1:23" ht="22.2" customHeight="1" x14ac:dyDescent="0.45">
      <c r="A101" s="72">
        <v>75</v>
      </c>
      <c r="B101" s="36" t="str">
        <f t="shared" si="6"/>
        <v/>
      </c>
      <c r="C101" s="15"/>
      <c r="D101" s="69"/>
      <c r="E101" s="16"/>
      <c r="F101" s="17"/>
      <c r="G101" s="17"/>
      <c r="H101" s="17"/>
      <c r="I101" s="17"/>
      <c r="J101" s="252"/>
      <c r="K101" s="5" t="str">
        <f t="shared" ca="1" si="5"/>
        <v/>
      </c>
      <c r="L101" s="182"/>
      <c r="M101" s="198"/>
      <c r="N101" s="1"/>
      <c r="O101" s="32"/>
      <c r="P101" s="188"/>
      <c r="Q101" s="199"/>
      <c r="R101" s="199"/>
      <c r="S101" s="199"/>
      <c r="T101" s="200"/>
      <c r="V101" s="125"/>
      <c r="W101" s="125"/>
    </row>
    <row r="102" spans="1:23" ht="22.2" customHeight="1" x14ac:dyDescent="0.45">
      <c r="A102" s="72">
        <v>76</v>
      </c>
      <c r="B102" s="38" t="str">
        <f t="shared" si="6"/>
        <v/>
      </c>
      <c r="C102" s="9"/>
      <c r="D102" s="67"/>
      <c r="E102" s="10"/>
      <c r="F102" s="11"/>
      <c r="G102" s="11"/>
      <c r="H102" s="11"/>
      <c r="I102" s="11"/>
      <c r="J102" s="250"/>
      <c r="K102" s="3" t="str">
        <f t="shared" ca="1" si="5"/>
        <v/>
      </c>
      <c r="L102" s="180"/>
      <c r="M102" s="191"/>
      <c r="N102" s="190"/>
      <c r="O102" s="30"/>
      <c r="P102" s="186"/>
      <c r="Q102" s="192"/>
      <c r="R102" s="192"/>
      <c r="S102" s="192"/>
      <c r="T102" s="193"/>
      <c r="V102" s="125"/>
      <c r="W102" s="125"/>
    </row>
    <row r="103" spans="1:23" ht="22.2" customHeight="1" x14ac:dyDescent="0.45">
      <c r="A103" s="72">
        <v>77</v>
      </c>
      <c r="B103" s="39" t="str">
        <f t="shared" si="6"/>
        <v/>
      </c>
      <c r="C103" s="12"/>
      <c r="D103" s="68"/>
      <c r="E103" s="13"/>
      <c r="F103" s="14"/>
      <c r="G103" s="14"/>
      <c r="H103" s="14"/>
      <c r="I103" s="14"/>
      <c r="J103" s="251"/>
      <c r="K103" s="4" t="str">
        <f t="shared" ca="1" si="5"/>
        <v/>
      </c>
      <c r="L103" s="181"/>
      <c r="M103" s="195"/>
      <c r="N103" s="194"/>
      <c r="O103" s="31"/>
      <c r="P103" s="187"/>
      <c r="Q103" s="196"/>
      <c r="R103" s="196"/>
      <c r="S103" s="196"/>
      <c r="T103" s="197"/>
      <c r="V103" s="125"/>
      <c r="W103" s="125"/>
    </row>
    <row r="104" spans="1:23" ht="22.2" customHeight="1" x14ac:dyDescent="0.45">
      <c r="A104" s="72">
        <v>78</v>
      </c>
      <c r="B104" s="39" t="str">
        <f t="shared" si="6"/>
        <v/>
      </c>
      <c r="C104" s="12"/>
      <c r="D104" s="68"/>
      <c r="E104" s="13"/>
      <c r="F104" s="14"/>
      <c r="G104" s="14"/>
      <c r="H104" s="14"/>
      <c r="I104" s="14"/>
      <c r="J104" s="251"/>
      <c r="K104" s="4" t="str">
        <f t="shared" ca="1" si="5"/>
        <v/>
      </c>
      <c r="L104" s="181"/>
      <c r="M104" s="195"/>
      <c r="N104" s="194"/>
      <c r="O104" s="31"/>
      <c r="P104" s="187"/>
      <c r="Q104" s="196"/>
      <c r="R104" s="196"/>
      <c r="S104" s="196"/>
      <c r="T104" s="197"/>
      <c r="V104" s="125"/>
      <c r="W104" s="125"/>
    </row>
    <row r="105" spans="1:23" ht="22.2" customHeight="1" x14ac:dyDescent="0.45">
      <c r="A105" s="72">
        <v>79</v>
      </c>
      <c r="B105" s="39" t="str">
        <f t="shared" si="6"/>
        <v/>
      </c>
      <c r="C105" s="12"/>
      <c r="D105" s="68"/>
      <c r="E105" s="13"/>
      <c r="F105" s="14"/>
      <c r="G105" s="14"/>
      <c r="H105" s="14"/>
      <c r="I105" s="14"/>
      <c r="J105" s="251"/>
      <c r="K105" s="4" t="str">
        <f t="shared" ca="1" si="5"/>
        <v/>
      </c>
      <c r="L105" s="181"/>
      <c r="M105" s="195"/>
      <c r="N105" s="194"/>
      <c r="O105" s="31"/>
      <c r="P105" s="187"/>
      <c r="Q105" s="196"/>
      <c r="R105" s="196"/>
      <c r="S105" s="196"/>
      <c r="T105" s="197"/>
      <c r="V105" s="125"/>
      <c r="W105" s="125"/>
    </row>
    <row r="106" spans="1:23" ht="22.2" customHeight="1" x14ac:dyDescent="0.45">
      <c r="A106" s="72">
        <v>80</v>
      </c>
      <c r="B106" s="36" t="str">
        <f t="shared" si="6"/>
        <v/>
      </c>
      <c r="C106" s="15"/>
      <c r="D106" s="69"/>
      <c r="E106" s="16"/>
      <c r="F106" s="17"/>
      <c r="G106" s="17"/>
      <c r="H106" s="17"/>
      <c r="I106" s="17"/>
      <c r="J106" s="252"/>
      <c r="K106" s="5" t="str">
        <f t="shared" ca="1" si="5"/>
        <v/>
      </c>
      <c r="L106" s="182"/>
      <c r="M106" s="198"/>
      <c r="N106" s="1"/>
      <c r="O106" s="32"/>
      <c r="P106" s="188"/>
      <c r="Q106" s="199"/>
      <c r="R106" s="199"/>
      <c r="S106" s="199"/>
      <c r="T106" s="200"/>
      <c r="V106" s="125"/>
      <c r="W106" s="125"/>
    </row>
    <row r="107" spans="1:23" ht="22.2" customHeight="1" x14ac:dyDescent="0.45">
      <c r="A107" s="72">
        <v>81</v>
      </c>
      <c r="B107" s="38" t="str">
        <f t="shared" si="6"/>
        <v/>
      </c>
      <c r="C107" s="9"/>
      <c r="D107" s="67"/>
      <c r="E107" s="10"/>
      <c r="F107" s="11"/>
      <c r="G107" s="11"/>
      <c r="H107" s="11"/>
      <c r="I107" s="11"/>
      <c r="J107" s="250"/>
      <c r="K107" s="3" t="str">
        <f t="shared" ca="1" si="5"/>
        <v/>
      </c>
      <c r="L107" s="180"/>
      <c r="M107" s="191"/>
      <c r="N107" s="190"/>
      <c r="O107" s="30"/>
      <c r="P107" s="186"/>
      <c r="Q107" s="192"/>
      <c r="R107" s="192"/>
      <c r="S107" s="192"/>
      <c r="T107" s="193"/>
      <c r="V107" s="125"/>
      <c r="W107" s="125"/>
    </row>
    <row r="108" spans="1:23" ht="22.2" customHeight="1" x14ac:dyDescent="0.45">
      <c r="A108" s="72">
        <v>82</v>
      </c>
      <c r="B108" s="39" t="str">
        <f t="shared" si="6"/>
        <v/>
      </c>
      <c r="C108" s="12"/>
      <c r="D108" s="68"/>
      <c r="E108" s="13"/>
      <c r="F108" s="14"/>
      <c r="G108" s="14"/>
      <c r="H108" s="14"/>
      <c r="I108" s="14"/>
      <c r="J108" s="251"/>
      <c r="K108" s="4" t="str">
        <f t="shared" ca="1" si="5"/>
        <v/>
      </c>
      <c r="L108" s="181"/>
      <c r="M108" s="195"/>
      <c r="N108" s="194"/>
      <c r="O108" s="31"/>
      <c r="P108" s="187"/>
      <c r="Q108" s="196"/>
      <c r="R108" s="196"/>
      <c r="S108" s="196"/>
      <c r="T108" s="197"/>
      <c r="V108" s="125"/>
      <c r="W108" s="125"/>
    </row>
    <row r="109" spans="1:23" ht="22.2" customHeight="1" x14ac:dyDescent="0.45">
      <c r="A109" s="72">
        <v>83</v>
      </c>
      <c r="B109" s="39" t="str">
        <f t="shared" si="6"/>
        <v/>
      </c>
      <c r="C109" s="12"/>
      <c r="D109" s="68"/>
      <c r="E109" s="13"/>
      <c r="F109" s="14"/>
      <c r="G109" s="14"/>
      <c r="H109" s="14"/>
      <c r="I109" s="14"/>
      <c r="J109" s="251"/>
      <c r="K109" s="4" t="str">
        <f t="shared" ca="1" si="5"/>
        <v/>
      </c>
      <c r="L109" s="181"/>
      <c r="M109" s="195"/>
      <c r="N109" s="194"/>
      <c r="O109" s="31"/>
      <c r="P109" s="187"/>
      <c r="Q109" s="196"/>
      <c r="R109" s="196"/>
      <c r="S109" s="196"/>
      <c r="T109" s="197"/>
    </row>
    <row r="110" spans="1:23" ht="22.2" customHeight="1" x14ac:dyDescent="0.45">
      <c r="A110" s="72">
        <v>84</v>
      </c>
      <c r="B110" s="39" t="str">
        <f t="shared" si="6"/>
        <v/>
      </c>
      <c r="C110" s="12"/>
      <c r="D110" s="68"/>
      <c r="E110" s="13"/>
      <c r="F110" s="14"/>
      <c r="G110" s="14"/>
      <c r="H110" s="14"/>
      <c r="I110" s="14"/>
      <c r="J110" s="251"/>
      <c r="K110" s="4" t="str">
        <f t="shared" ca="1" si="5"/>
        <v/>
      </c>
      <c r="L110" s="181"/>
      <c r="M110" s="195"/>
      <c r="N110" s="194"/>
      <c r="O110" s="31"/>
      <c r="P110" s="187"/>
      <c r="Q110" s="196"/>
      <c r="R110" s="196"/>
      <c r="S110" s="196"/>
      <c r="T110" s="197"/>
    </row>
    <row r="111" spans="1:23" ht="22.2" customHeight="1" x14ac:dyDescent="0.45">
      <c r="A111" s="72">
        <v>85</v>
      </c>
      <c r="B111" s="36" t="str">
        <f t="shared" si="6"/>
        <v/>
      </c>
      <c r="C111" s="15"/>
      <c r="D111" s="69"/>
      <c r="E111" s="16"/>
      <c r="F111" s="17"/>
      <c r="G111" s="17"/>
      <c r="H111" s="17"/>
      <c r="I111" s="17"/>
      <c r="J111" s="252"/>
      <c r="K111" s="5" t="str">
        <f t="shared" ca="1" si="5"/>
        <v/>
      </c>
      <c r="L111" s="182"/>
      <c r="M111" s="198"/>
      <c r="N111" s="1"/>
      <c r="O111" s="32"/>
      <c r="P111" s="188"/>
      <c r="Q111" s="199"/>
      <c r="R111" s="199"/>
      <c r="S111" s="199"/>
      <c r="T111" s="200"/>
    </row>
    <row r="112" spans="1:23" ht="22.2" customHeight="1" x14ac:dyDescent="0.45">
      <c r="A112" s="72">
        <v>86</v>
      </c>
      <c r="B112" s="38" t="str">
        <f t="shared" si="6"/>
        <v/>
      </c>
      <c r="C112" s="9"/>
      <c r="D112" s="67"/>
      <c r="E112" s="10"/>
      <c r="F112" s="11"/>
      <c r="G112" s="11"/>
      <c r="H112" s="11"/>
      <c r="I112" s="11"/>
      <c r="J112" s="250"/>
      <c r="K112" s="3" t="str">
        <f t="shared" ca="1" si="5"/>
        <v/>
      </c>
      <c r="L112" s="180"/>
      <c r="M112" s="191"/>
      <c r="N112" s="190"/>
      <c r="O112" s="30"/>
      <c r="P112" s="186"/>
      <c r="Q112" s="192"/>
      <c r="R112" s="192"/>
      <c r="S112" s="192"/>
      <c r="T112" s="193"/>
    </row>
    <row r="113" spans="1:20" ht="22.2" customHeight="1" x14ac:dyDescent="0.45">
      <c r="A113" s="72">
        <v>87</v>
      </c>
      <c r="B113" s="39" t="str">
        <f t="shared" si="6"/>
        <v/>
      </c>
      <c r="C113" s="12"/>
      <c r="D113" s="68"/>
      <c r="E113" s="13"/>
      <c r="F113" s="14"/>
      <c r="G113" s="14"/>
      <c r="H113" s="14"/>
      <c r="I113" s="14"/>
      <c r="J113" s="251"/>
      <c r="K113" s="4" t="str">
        <f t="shared" ca="1" si="5"/>
        <v/>
      </c>
      <c r="L113" s="181"/>
      <c r="M113" s="195"/>
      <c r="N113" s="194"/>
      <c r="O113" s="31"/>
      <c r="P113" s="187"/>
      <c r="Q113" s="196"/>
      <c r="R113" s="196"/>
      <c r="S113" s="196"/>
      <c r="T113" s="197"/>
    </row>
    <row r="114" spans="1:20" ht="22.2" customHeight="1" x14ac:dyDescent="0.45">
      <c r="A114" s="72">
        <v>88</v>
      </c>
      <c r="B114" s="39" t="str">
        <f t="shared" si="6"/>
        <v/>
      </c>
      <c r="C114" s="12"/>
      <c r="D114" s="68"/>
      <c r="E114" s="13"/>
      <c r="F114" s="14"/>
      <c r="G114" s="14"/>
      <c r="H114" s="14"/>
      <c r="I114" s="14"/>
      <c r="J114" s="251"/>
      <c r="K114" s="4" t="str">
        <f t="shared" ca="1" si="5"/>
        <v/>
      </c>
      <c r="L114" s="181"/>
      <c r="M114" s="195"/>
      <c r="N114" s="194"/>
      <c r="O114" s="31"/>
      <c r="P114" s="187"/>
      <c r="Q114" s="196"/>
      <c r="R114" s="196"/>
      <c r="S114" s="196"/>
      <c r="T114" s="197"/>
    </row>
    <row r="115" spans="1:20" ht="22.2" customHeight="1" x14ac:dyDescent="0.45">
      <c r="A115" s="72">
        <v>89</v>
      </c>
      <c r="B115" s="39" t="str">
        <f t="shared" si="6"/>
        <v/>
      </c>
      <c r="C115" s="12"/>
      <c r="D115" s="68"/>
      <c r="E115" s="13"/>
      <c r="F115" s="14"/>
      <c r="G115" s="14"/>
      <c r="H115" s="14"/>
      <c r="I115" s="14"/>
      <c r="J115" s="251"/>
      <c r="K115" s="4" t="str">
        <f t="shared" ca="1" si="5"/>
        <v/>
      </c>
      <c r="L115" s="181"/>
      <c r="M115" s="195"/>
      <c r="N115" s="194"/>
      <c r="O115" s="31"/>
      <c r="P115" s="187"/>
      <c r="Q115" s="196"/>
      <c r="R115" s="196"/>
      <c r="S115" s="196"/>
      <c r="T115" s="197"/>
    </row>
    <row r="116" spans="1:20" ht="22.2" customHeight="1" x14ac:dyDescent="0.45">
      <c r="A116" s="72">
        <v>90</v>
      </c>
      <c r="B116" s="36" t="str">
        <f t="shared" si="6"/>
        <v/>
      </c>
      <c r="C116" s="15"/>
      <c r="D116" s="69"/>
      <c r="E116" s="16"/>
      <c r="F116" s="17"/>
      <c r="G116" s="17"/>
      <c r="H116" s="17"/>
      <c r="I116" s="17"/>
      <c r="J116" s="252"/>
      <c r="K116" s="5" t="str">
        <f t="shared" ca="1" si="5"/>
        <v/>
      </c>
      <c r="L116" s="182"/>
      <c r="M116" s="198"/>
      <c r="N116" s="1"/>
      <c r="O116" s="32"/>
      <c r="P116" s="188"/>
      <c r="Q116" s="199"/>
      <c r="R116" s="199"/>
      <c r="S116" s="199"/>
      <c r="T116" s="200"/>
    </row>
    <row r="117" spans="1:20" ht="22.2" customHeight="1" x14ac:dyDescent="0.45">
      <c r="A117" s="72">
        <v>91</v>
      </c>
      <c r="B117" s="38" t="str">
        <f t="shared" si="6"/>
        <v/>
      </c>
      <c r="C117" s="9"/>
      <c r="D117" s="67"/>
      <c r="E117" s="10"/>
      <c r="F117" s="11"/>
      <c r="G117" s="11"/>
      <c r="H117" s="11"/>
      <c r="I117" s="11"/>
      <c r="J117" s="250"/>
      <c r="K117" s="3" t="str">
        <f t="shared" ca="1" si="5"/>
        <v/>
      </c>
      <c r="L117" s="180"/>
      <c r="M117" s="191"/>
      <c r="N117" s="190"/>
      <c r="O117" s="30"/>
      <c r="P117" s="186"/>
      <c r="Q117" s="192"/>
      <c r="R117" s="192"/>
      <c r="S117" s="192"/>
      <c r="T117" s="193"/>
    </row>
    <row r="118" spans="1:20" ht="22.2" customHeight="1" x14ac:dyDescent="0.45">
      <c r="A118" s="72">
        <v>92</v>
      </c>
      <c r="B118" s="39" t="str">
        <f t="shared" si="6"/>
        <v/>
      </c>
      <c r="C118" s="12"/>
      <c r="D118" s="68"/>
      <c r="E118" s="13"/>
      <c r="F118" s="14"/>
      <c r="G118" s="14"/>
      <c r="H118" s="14"/>
      <c r="I118" s="14"/>
      <c r="J118" s="251"/>
      <c r="K118" s="4" t="str">
        <f t="shared" ca="1" si="5"/>
        <v/>
      </c>
      <c r="L118" s="181"/>
      <c r="M118" s="195"/>
      <c r="N118" s="194"/>
      <c r="O118" s="31"/>
      <c r="P118" s="187"/>
      <c r="Q118" s="196"/>
      <c r="R118" s="196"/>
      <c r="S118" s="196"/>
      <c r="T118" s="197"/>
    </row>
    <row r="119" spans="1:20" ht="22.2" customHeight="1" x14ac:dyDescent="0.45">
      <c r="A119" s="72">
        <v>93</v>
      </c>
      <c r="B119" s="39" t="str">
        <f t="shared" si="6"/>
        <v/>
      </c>
      <c r="C119" s="12"/>
      <c r="D119" s="68"/>
      <c r="E119" s="13"/>
      <c r="F119" s="14"/>
      <c r="G119" s="14"/>
      <c r="H119" s="14"/>
      <c r="I119" s="14"/>
      <c r="J119" s="251"/>
      <c r="K119" s="4" t="str">
        <f t="shared" ca="1" si="5"/>
        <v/>
      </c>
      <c r="L119" s="181"/>
      <c r="M119" s="195"/>
      <c r="N119" s="194"/>
      <c r="O119" s="31"/>
      <c r="P119" s="187"/>
      <c r="Q119" s="196"/>
      <c r="R119" s="196"/>
      <c r="S119" s="196"/>
      <c r="T119" s="197"/>
    </row>
    <row r="120" spans="1:20" ht="22.2" customHeight="1" x14ac:dyDescent="0.45">
      <c r="A120" s="72">
        <v>94</v>
      </c>
      <c r="B120" s="39" t="str">
        <f t="shared" si="6"/>
        <v/>
      </c>
      <c r="C120" s="12"/>
      <c r="D120" s="68"/>
      <c r="E120" s="13"/>
      <c r="F120" s="14"/>
      <c r="G120" s="14"/>
      <c r="H120" s="14"/>
      <c r="I120" s="14"/>
      <c r="J120" s="251"/>
      <c r="K120" s="4" t="str">
        <f t="shared" ca="1" si="5"/>
        <v/>
      </c>
      <c r="L120" s="181"/>
      <c r="M120" s="195"/>
      <c r="N120" s="194"/>
      <c r="O120" s="31"/>
      <c r="P120" s="187"/>
      <c r="Q120" s="196"/>
      <c r="R120" s="196"/>
      <c r="S120" s="196"/>
      <c r="T120" s="197"/>
    </row>
    <row r="121" spans="1:20" ht="22.2" customHeight="1" x14ac:dyDescent="0.45">
      <c r="A121" s="72">
        <v>95</v>
      </c>
      <c r="B121" s="36" t="str">
        <f t="shared" si="6"/>
        <v/>
      </c>
      <c r="C121" s="15"/>
      <c r="D121" s="69"/>
      <c r="E121" s="16"/>
      <c r="F121" s="17"/>
      <c r="G121" s="17"/>
      <c r="H121" s="17"/>
      <c r="I121" s="17"/>
      <c r="J121" s="252"/>
      <c r="K121" s="5" t="str">
        <f t="shared" ca="1" si="5"/>
        <v/>
      </c>
      <c r="L121" s="182"/>
      <c r="M121" s="198"/>
      <c r="N121" s="1"/>
      <c r="O121" s="32"/>
      <c r="P121" s="188"/>
      <c r="Q121" s="199"/>
      <c r="R121" s="199"/>
      <c r="S121" s="199"/>
      <c r="T121" s="200"/>
    </row>
    <row r="122" spans="1:20" ht="22.2" customHeight="1" x14ac:dyDescent="0.45">
      <c r="A122" s="72">
        <v>96</v>
      </c>
      <c r="B122" s="38" t="str">
        <f t="shared" si="6"/>
        <v/>
      </c>
      <c r="C122" s="9"/>
      <c r="D122" s="67"/>
      <c r="E122" s="10"/>
      <c r="F122" s="11"/>
      <c r="G122" s="11"/>
      <c r="H122" s="11"/>
      <c r="I122" s="11"/>
      <c r="J122" s="250"/>
      <c r="K122" s="3" t="str">
        <f t="shared" ca="1" si="5"/>
        <v/>
      </c>
      <c r="L122" s="180"/>
      <c r="M122" s="191"/>
      <c r="N122" s="190"/>
      <c r="O122" s="30"/>
      <c r="P122" s="186"/>
      <c r="Q122" s="192"/>
      <c r="R122" s="192"/>
      <c r="S122" s="192"/>
      <c r="T122" s="193"/>
    </row>
    <row r="123" spans="1:20" ht="22.2" customHeight="1" x14ac:dyDescent="0.45">
      <c r="A123" s="72">
        <v>97</v>
      </c>
      <c r="B123" s="39" t="str">
        <f t="shared" si="6"/>
        <v/>
      </c>
      <c r="C123" s="12"/>
      <c r="D123" s="68"/>
      <c r="E123" s="13"/>
      <c r="F123" s="14"/>
      <c r="G123" s="14"/>
      <c r="H123" s="14"/>
      <c r="I123" s="14"/>
      <c r="J123" s="251"/>
      <c r="K123" s="4" t="str">
        <f t="shared" ca="1" si="5"/>
        <v/>
      </c>
      <c r="L123" s="181"/>
      <c r="M123" s="195"/>
      <c r="N123" s="194"/>
      <c r="O123" s="31"/>
      <c r="P123" s="187"/>
      <c r="Q123" s="196"/>
      <c r="R123" s="196"/>
      <c r="S123" s="196"/>
      <c r="T123" s="197"/>
    </row>
    <row r="124" spans="1:20" ht="22.2" customHeight="1" x14ac:dyDescent="0.45">
      <c r="A124" s="72">
        <v>98</v>
      </c>
      <c r="B124" s="39" t="str">
        <f t="shared" si="6"/>
        <v/>
      </c>
      <c r="C124" s="12"/>
      <c r="D124" s="68"/>
      <c r="E124" s="13"/>
      <c r="F124" s="14"/>
      <c r="G124" s="14"/>
      <c r="H124" s="14"/>
      <c r="I124" s="14"/>
      <c r="J124" s="251"/>
      <c r="K124" s="4" t="str">
        <f t="shared" ca="1" si="5"/>
        <v/>
      </c>
      <c r="L124" s="181"/>
      <c r="M124" s="195"/>
      <c r="N124" s="194"/>
      <c r="O124" s="31"/>
      <c r="P124" s="187"/>
      <c r="Q124" s="196"/>
      <c r="R124" s="196"/>
      <c r="S124" s="196"/>
      <c r="T124" s="197"/>
    </row>
    <row r="125" spans="1:20" ht="22.2" customHeight="1" x14ac:dyDescent="0.45">
      <c r="A125" s="72">
        <v>99</v>
      </c>
      <c r="B125" s="39" t="str">
        <f t="shared" si="6"/>
        <v/>
      </c>
      <c r="C125" s="12"/>
      <c r="D125" s="68"/>
      <c r="E125" s="13"/>
      <c r="F125" s="14"/>
      <c r="G125" s="14"/>
      <c r="H125" s="14"/>
      <c r="I125" s="14"/>
      <c r="J125" s="251"/>
      <c r="K125" s="4" t="str">
        <f t="shared" ca="1" si="5"/>
        <v/>
      </c>
      <c r="L125" s="181"/>
      <c r="M125" s="195"/>
      <c r="N125" s="194"/>
      <c r="O125" s="31"/>
      <c r="P125" s="187"/>
      <c r="Q125" s="196"/>
      <c r="R125" s="196"/>
      <c r="S125" s="196"/>
      <c r="T125" s="197"/>
    </row>
    <row r="126" spans="1:20" ht="22.2" customHeight="1" thickBot="1" x14ac:dyDescent="0.5">
      <c r="A126" s="72">
        <v>100</v>
      </c>
      <c r="B126" s="40" t="str">
        <f t="shared" ref="B126" si="7">IF(C126="","",ROW()-26)</f>
        <v/>
      </c>
      <c r="C126" s="41"/>
      <c r="D126" s="70"/>
      <c r="E126" s="42"/>
      <c r="F126" s="43"/>
      <c r="G126" s="43"/>
      <c r="H126" s="43"/>
      <c r="I126" s="43"/>
      <c r="J126" s="253"/>
      <c r="K126" s="44" t="str">
        <f t="shared" ca="1" si="5"/>
        <v/>
      </c>
      <c r="L126" s="183"/>
      <c r="M126" s="202"/>
      <c r="N126" s="201"/>
      <c r="O126" s="45"/>
      <c r="P126" s="189"/>
      <c r="Q126" s="203"/>
      <c r="R126" s="203"/>
      <c r="S126" s="203"/>
      <c r="T126" s="204"/>
    </row>
    <row r="127" spans="1:20" hidden="1" x14ac:dyDescent="0.45"/>
    <row r="128" spans="1:20" hidden="1" x14ac:dyDescent="0.45"/>
    <row r="129" hidden="1" x14ac:dyDescent="0.45"/>
    <row r="130" hidden="1" x14ac:dyDescent="0.45"/>
    <row r="131" hidden="1" x14ac:dyDescent="0.45"/>
    <row r="132" hidden="1" x14ac:dyDescent="0.45"/>
    <row r="133" hidden="1" x14ac:dyDescent="0.45"/>
  </sheetData>
  <sheetProtection formatCells="0" formatColumns="0" formatRows="0" insertColumns="0" insertRows="0" insertHyperlinks="0" deleteColumns="0" deleteRows="0" autoFilter="0" pivotTables="0"/>
  <sortState xmlns:xlrd2="http://schemas.microsoft.com/office/spreadsheetml/2017/richdata2" ref="D14:N15">
    <sortCondition ref="J14:J15"/>
  </sortState>
  <mergeCells count="10">
    <mergeCell ref="E9:E10"/>
    <mergeCell ref="L9:O9"/>
    <mergeCell ref="K9:K10"/>
    <mergeCell ref="B24:B25"/>
    <mergeCell ref="C24:C25"/>
    <mergeCell ref="K24:K25"/>
    <mergeCell ref="N24:N25"/>
    <mergeCell ref="D24:D25"/>
    <mergeCell ref="E24:E25"/>
    <mergeCell ref="J17:J18"/>
  </mergeCells>
  <phoneticPr fontId="1"/>
  <dataValidations xWindow="555" yWindow="676" count="23">
    <dataValidation type="list" allowBlank="1" showInputMessage="1" showErrorMessage="1" sqref="C26" xr:uid="{17A7778E-942F-4A4A-AEFD-6A717F7FE81B}">
      <formula1>"男,女"</formula1>
    </dataValidation>
    <dataValidation type="whole" allowBlank="1" showInputMessage="1" showErrorMessage="1" errorTitle="学年誤り" error="４年生以上の児童に限り登録ができます。" promptTitle="学年" prompt="選手登録は４年生以上" sqref="N26" xr:uid="{B8FD7141-BB9B-475A-991B-1050E8981EB0}">
      <formula1>4</formula1>
      <formula2>6</formula2>
    </dataValidation>
    <dataValidation imeMode="fullKatakana" allowBlank="1" showInputMessage="1" showErrorMessage="1" sqref="H26:I26 H11:I15" xr:uid="{306E9DCB-68E6-40AE-90A5-3E000A5D2DA8}"/>
    <dataValidation type="list" allowBlank="1" showInputMessage="1" showErrorMessage="1" promptTitle="登録区分" prompt="団体登録は 5名以上の団体登録_x000a_個人登録は 4名以下は個人登録" sqref="D4" xr:uid="{C9618A85-4CAF-4F1D-8259-CF7D0D47D045}">
      <formula1>"団体登録,個人登録"</formula1>
    </dataValidation>
    <dataValidation type="list" allowBlank="1" showInputMessage="1" showErrorMessage="1" promptTitle="申請区分" prompt="新規登録は 新規_x000a_追加登録は 追加" sqref="F4" xr:uid="{255ACECA-8643-4FA2-AFC0-0A3F65A4F1A6}">
      <formula1>"新規,追加"</formula1>
    </dataValidation>
    <dataValidation type="list" allowBlank="1" showInputMessage="1" showErrorMessage="1" promptTitle="活動拠点" prompt="活動拠点が埼玉県内に限る_x000a_活動拠点リストより選択" sqref="D6" xr:uid="{5AF4E57C-5FFB-4F9A-8A88-DA793296CEA3}">
      <formula1>$V$27:$V$98</formula1>
    </dataValidation>
    <dataValidation type="textLength" allowBlank="1" showInputMessage="1" showErrorMessage="1" promptTitle="略称名称" prompt="プログラム等に記載する6桁以内の名称_x000a_大会時の所属先として使用する名称" sqref="J6" xr:uid="{E0769B54-2C0E-4F2D-90AE-0CF7EFD86F1E}">
      <formula1>3</formula1>
      <formula2>6</formula2>
    </dataValidation>
    <dataValidation type="textLength" imeMode="halfAlpha" operator="equal" allowBlank="1" showInputMessage="1" showErrorMessage="1" sqref="F7" xr:uid="{D7653B09-4B09-4FBF-A01E-3BFADDF8BE92}">
      <formula1>7</formula1>
    </dataValidation>
    <dataValidation type="list" allowBlank="1" showInputMessage="1" showErrorMessage="1" sqref="G7" xr:uid="{E1E2E33A-D695-496A-93DE-192E46F40024}">
      <formula1>$W$27:$W$32</formula1>
    </dataValidation>
    <dataValidation type="list" allowBlank="1" showInputMessage="1" showErrorMessage="1" sqref="L11:L15 C11:C15" xr:uid="{C2480EF6-4925-4F62-B977-BE3C678768F5}">
      <formula1>"有,無"</formula1>
    </dataValidation>
    <dataValidation type="list" allowBlank="1" showInputMessage="1" showErrorMessage="1" sqref="D11:D15" xr:uid="{D856304E-604C-4F6C-AB7A-E90F5DDEA92F}">
      <formula1>"コーチ,ジュニアコーチ,スタートコーチ"</formula1>
    </dataValidation>
    <dataValidation type="list" allowBlank="1" showInputMessage="1" showErrorMessage="1" sqref="M11:M15" xr:uid="{E7B08BB8-03EC-4BFB-BF03-F00428C13280}">
      <formula1>"S級,A級,B級,C級"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27:N126" xr:uid="{0B8C59D0-CCAA-47EC-A105-3BE39EE37C89}">
      <formula1>"4,5,6"</formula1>
    </dataValidation>
    <dataValidation type="list" allowBlank="1" showInputMessage="1" showErrorMessage="1" promptTitle="登録選手の性別" prompt="性別を選択して下さい。" sqref="C27:C126" xr:uid="{6DAB6D92-5DA0-42F1-B795-8A4B0020EBE4}">
      <formula1>"男,女"</formula1>
    </dataValidation>
    <dataValidation type="textLength" operator="equal" allowBlank="1" showInputMessage="1" showErrorMessage="1" promptTitle="JAAF-ID" prompt="JAAF-STARTで承認されたIDを入力" sqref="D27:D126" xr:uid="{E65EFED7-D694-48A8-9264-0CA3C0EA5A5B}">
      <formula1>11</formula1>
    </dataValidation>
    <dataValidation imeMode="fullKatakana" allowBlank="1" showInputMessage="1" showErrorMessage="1" promptTitle="フリガナ" prompt="全角カタカナ入力" sqref="H27:I126" xr:uid="{52AD2900-D302-4580-B0C4-156E75A73819}"/>
    <dataValidation allowBlank="1" showInputMessage="1" showErrorMessage="1" promptTitle="生年月日" prompt="西暦2012年5月10日生の場合_x000a_2012/5/10" sqref="J27:J126" xr:uid="{84634EA9-997C-419A-89A8-9AF58954D02F}"/>
    <dataValidation allowBlank="1" showInputMessage="1" showErrorMessage="1" promptTitle="学校名" prompt="上尾市立彩の国小学校の場合_x000a_彩の国小" sqref="L27:M126" xr:uid="{AB31BA4D-AC85-48F9-B3AF-7FCD1B26FE9C}"/>
    <dataValidation allowBlank="1" showInputMessage="1" showErrorMessage="1" promptTitle="住所" prompt="市町村名から入力" sqref="Q27:T126 P26:P126" xr:uid="{A4127B64-BE77-48F0-AA70-6441F07FDA5E}"/>
    <dataValidation imeMode="halfAlpha" allowBlank="1" showInputMessage="1" showErrorMessage="1" sqref="L7:N7 P6:Q7" xr:uid="{5A36B42C-63E6-49DF-BAD8-41EA8E69149F}"/>
    <dataValidation allowBlank="1" showInputMessage="1" showErrorMessage="1" promptTitle="振込予定日" prompt="埼玉陸協登録料の振込予定日_x000a_月/日" sqref="R20" xr:uid="{D9DD64C4-481D-4EE0-8BD0-0219A52C5160}"/>
    <dataValidation type="whole" operator="lessThan" allowBlank="1" showInputMessage="1" showErrorMessage="1" promptTitle="登録番号" prompt="上2桁：クラブ番号_x000a_下3桁：クラブ内番号_x000a_　男女別に重複しない番号" sqref="E26:E126" xr:uid="{814411FA-69E2-4A59-B691-CB76ADDAC0B5}">
      <formula1>10050</formula1>
    </dataValidation>
    <dataValidation allowBlank="1" showInputMessage="1" showErrorMessage="1" promptTitle="都県名" prompt="都県名一覧より選択" sqref="O26:O126" xr:uid="{1D157F27-CDA6-468D-AFC3-2D824C0DBD50}"/>
  </dataValidations>
  <pageMargins left="0.7" right="0.7" top="0.75" bottom="0.75" header="0.3" footer="0.3"/>
  <pageSetup paperSize="9" scale="82" fitToHeight="0" orientation="landscape" horizontalDpi="0" verticalDpi="0" r:id="rId1"/>
  <ignoredErrors>
    <ignoredError sqref="F22 F19:F21 D20:E2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B8D01-A6CB-40CF-9170-3E511704654E}">
  <dimension ref="A3:O20"/>
  <sheetViews>
    <sheetView showGridLines="0" showRowColHeaders="0" workbookViewId="0">
      <pane xSplit="1" ySplit="5" topLeftCell="B6" activePane="bottomRight" state="frozen"/>
      <selection activeCell="F37" sqref="F37"/>
      <selection pane="topRight" activeCell="F37" sqref="F37"/>
      <selection pane="bottomLeft" activeCell="F37" sqref="F37"/>
      <selection pane="bottomRight" activeCell="P10" sqref="P10"/>
    </sheetView>
  </sheetViews>
  <sheetFormatPr defaultColWidth="9" defaultRowHeight="18" x14ac:dyDescent="0.45"/>
  <cols>
    <col min="1" max="1" width="9" style="7"/>
    <col min="2" max="3" width="5.09765625" style="7" customWidth="1"/>
    <col min="4" max="4" width="13.59765625" style="7" customWidth="1"/>
    <col min="5" max="5" width="11.59765625" style="7" customWidth="1"/>
    <col min="6" max="7" width="8.59765625" style="7" customWidth="1"/>
    <col min="8" max="9" width="10.59765625" style="7" customWidth="1"/>
    <col min="10" max="10" width="14.5" style="7" bestFit="1" customWidth="1"/>
    <col min="11" max="11" width="5.59765625" style="7" customWidth="1"/>
    <col min="12" max="13" width="7.09765625" style="7" customWidth="1"/>
    <col min="14" max="14" width="16.69921875" style="7" customWidth="1"/>
    <col min="15" max="16384" width="9" style="7"/>
  </cols>
  <sheetData>
    <row r="3" spans="1:15" s="22" customFormat="1" ht="30" customHeight="1" thickBot="1" x14ac:dyDescent="0.5">
      <c r="A3" s="74"/>
      <c r="B3" s="18" t="s">
        <v>121</v>
      </c>
      <c r="L3" s="23"/>
      <c r="M3" s="23"/>
    </row>
    <row r="4" spans="1:15" s="22" customFormat="1" ht="18" customHeight="1" x14ac:dyDescent="0.45">
      <c r="A4" s="74"/>
      <c r="B4" s="46"/>
      <c r="C4" s="157" t="s">
        <v>122</v>
      </c>
      <c r="D4" s="157"/>
      <c r="E4" s="276" t="s">
        <v>113</v>
      </c>
      <c r="F4" s="158" t="s">
        <v>134</v>
      </c>
      <c r="G4" s="158"/>
      <c r="H4" s="158" t="s">
        <v>124</v>
      </c>
      <c r="I4" s="158"/>
      <c r="J4" s="154" t="s">
        <v>128</v>
      </c>
      <c r="K4" s="279" t="s">
        <v>130</v>
      </c>
      <c r="L4" s="276" t="s">
        <v>131</v>
      </c>
      <c r="M4" s="276"/>
      <c r="N4" s="276"/>
      <c r="O4" s="50"/>
    </row>
    <row r="5" spans="1:15" s="22" customFormat="1" ht="16.5" customHeight="1" x14ac:dyDescent="0.45">
      <c r="A5" s="74"/>
      <c r="B5" s="48"/>
      <c r="C5" s="155" t="s">
        <v>125</v>
      </c>
      <c r="D5" s="155" t="s">
        <v>132</v>
      </c>
      <c r="E5" s="277"/>
      <c r="F5" s="155" t="s">
        <v>87</v>
      </c>
      <c r="G5" s="155" t="s">
        <v>88</v>
      </c>
      <c r="H5" s="155" t="s">
        <v>87</v>
      </c>
      <c r="I5" s="155" t="s">
        <v>88</v>
      </c>
      <c r="J5" s="155" t="s">
        <v>95</v>
      </c>
      <c r="K5" s="280"/>
      <c r="L5" s="155" t="s">
        <v>125</v>
      </c>
      <c r="M5" s="155" t="s">
        <v>132</v>
      </c>
      <c r="N5" s="156" t="s">
        <v>133</v>
      </c>
      <c r="O5" s="50"/>
    </row>
    <row r="6" spans="1:15" s="22" customFormat="1" ht="24" customHeight="1" x14ac:dyDescent="0.45">
      <c r="A6" s="74"/>
      <c r="B6" s="35">
        <v>6</v>
      </c>
      <c r="C6" s="217"/>
      <c r="D6" s="218"/>
      <c r="E6" s="220"/>
      <c r="F6" s="220"/>
      <c r="G6" s="220"/>
      <c r="H6" s="220"/>
      <c r="I6" s="220"/>
      <c r="J6" s="221"/>
      <c r="K6" s="59" t="str">
        <f ca="1">IF(J6=0,"",DATEDIF(J6,NOW(),"Y"))</f>
        <v/>
      </c>
      <c r="L6" s="217"/>
      <c r="M6" s="217"/>
      <c r="N6" s="255"/>
      <c r="O6" s="50"/>
    </row>
    <row r="7" spans="1:15" s="22" customFormat="1" ht="24" customHeight="1" x14ac:dyDescent="0.45">
      <c r="A7" s="74"/>
      <c r="B7" s="39">
        <v>7</v>
      </c>
      <c r="C7" s="222"/>
      <c r="D7" s="223"/>
      <c r="E7" s="225"/>
      <c r="F7" s="225"/>
      <c r="G7" s="225"/>
      <c r="H7" s="225"/>
      <c r="I7" s="225"/>
      <c r="J7" s="226"/>
      <c r="K7" s="61" t="str">
        <f ca="1">IF(J7=0,"",DATEDIF(J7,NOW(),"Y"))</f>
        <v/>
      </c>
      <c r="L7" s="222"/>
      <c r="M7" s="222"/>
      <c r="N7" s="256"/>
      <c r="O7" s="50"/>
    </row>
    <row r="8" spans="1:15" s="22" customFormat="1" ht="24" customHeight="1" x14ac:dyDescent="0.45">
      <c r="A8" s="74"/>
      <c r="B8" s="39">
        <v>8</v>
      </c>
      <c r="C8" s="222"/>
      <c r="D8" s="223"/>
      <c r="E8" s="225"/>
      <c r="F8" s="225"/>
      <c r="G8" s="225"/>
      <c r="H8" s="225"/>
      <c r="I8" s="225"/>
      <c r="J8" s="226"/>
      <c r="K8" s="61" t="str">
        <f ca="1">IF(J8=0,"",DATEDIF(J8,NOW(),"Y"))</f>
        <v/>
      </c>
      <c r="L8" s="222"/>
      <c r="M8" s="222"/>
      <c r="N8" s="256"/>
      <c r="O8" s="50"/>
    </row>
    <row r="9" spans="1:15" s="22" customFormat="1" ht="24" customHeight="1" x14ac:dyDescent="0.45">
      <c r="A9" s="74"/>
      <c r="B9" s="39">
        <v>9</v>
      </c>
      <c r="C9" s="222"/>
      <c r="D9" s="223"/>
      <c r="E9" s="225"/>
      <c r="F9" s="225"/>
      <c r="G9" s="225"/>
      <c r="H9" s="225"/>
      <c r="I9" s="225"/>
      <c r="J9" s="226"/>
      <c r="K9" s="61" t="str">
        <f ca="1">IF(J9=0,"",DATEDIF(J9,NOW(),"Y"))</f>
        <v/>
      </c>
      <c r="L9" s="222"/>
      <c r="M9" s="222"/>
      <c r="N9" s="256"/>
      <c r="O9" s="50"/>
    </row>
    <row r="10" spans="1:15" s="22" customFormat="1" ht="24" customHeight="1" x14ac:dyDescent="0.45">
      <c r="A10" s="74"/>
      <c r="B10" s="39">
        <v>10</v>
      </c>
      <c r="C10" s="222"/>
      <c r="D10" s="223"/>
      <c r="E10" s="225"/>
      <c r="F10" s="225"/>
      <c r="G10" s="225"/>
      <c r="H10" s="225"/>
      <c r="I10" s="225"/>
      <c r="J10" s="226"/>
      <c r="K10" s="61" t="str">
        <f ca="1">IF(J10=0,"",DATEDIF(J10,NOW(),"Y"))</f>
        <v/>
      </c>
      <c r="L10" s="222"/>
      <c r="M10" s="222"/>
      <c r="N10" s="256"/>
      <c r="O10" s="50"/>
    </row>
    <row r="11" spans="1:15" s="22" customFormat="1" ht="24" customHeight="1" x14ac:dyDescent="0.45">
      <c r="A11" s="74"/>
      <c r="B11" s="39">
        <v>11</v>
      </c>
      <c r="C11" s="222"/>
      <c r="D11" s="223"/>
      <c r="E11" s="225"/>
      <c r="F11" s="225"/>
      <c r="G11" s="225"/>
      <c r="H11" s="225"/>
      <c r="I11" s="225"/>
      <c r="J11" s="226"/>
      <c r="K11" s="61" t="str">
        <f t="shared" ref="K11:K20" ca="1" si="0">IF(J11=0,"",DATEDIF(J11,NOW(),"Y"))</f>
        <v/>
      </c>
      <c r="L11" s="222"/>
      <c r="M11" s="222"/>
      <c r="N11" s="256"/>
      <c r="O11" s="50"/>
    </row>
    <row r="12" spans="1:15" s="22" customFormat="1" ht="24" customHeight="1" x14ac:dyDescent="0.45">
      <c r="A12" s="74"/>
      <c r="B12" s="39">
        <v>12</v>
      </c>
      <c r="C12" s="222"/>
      <c r="D12" s="223"/>
      <c r="E12" s="225"/>
      <c r="F12" s="225"/>
      <c r="G12" s="225"/>
      <c r="H12" s="225"/>
      <c r="I12" s="225"/>
      <c r="J12" s="226"/>
      <c r="K12" s="61" t="str">
        <f t="shared" ca="1" si="0"/>
        <v/>
      </c>
      <c r="L12" s="222"/>
      <c r="M12" s="222"/>
      <c r="N12" s="256"/>
      <c r="O12" s="50"/>
    </row>
    <row r="13" spans="1:15" s="22" customFormat="1" ht="24" customHeight="1" x14ac:dyDescent="0.45">
      <c r="A13" s="74"/>
      <c r="B13" s="39">
        <v>13</v>
      </c>
      <c r="C13" s="222"/>
      <c r="D13" s="223"/>
      <c r="E13" s="225"/>
      <c r="F13" s="225"/>
      <c r="G13" s="225"/>
      <c r="H13" s="225"/>
      <c r="I13" s="225"/>
      <c r="J13" s="226"/>
      <c r="K13" s="61" t="str">
        <f t="shared" ca="1" si="0"/>
        <v/>
      </c>
      <c r="L13" s="222"/>
      <c r="M13" s="222"/>
      <c r="N13" s="256"/>
      <c r="O13" s="50"/>
    </row>
    <row r="14" spans="1:15" s="22" customFormat="1" ht="24" customHeight="1" x14ac:dyDescent="0.45">
      <c r="A14" s="74"/>
      <c r="B14" s="39">
        <v>14</v>
      </c>
      <c r="C14" s="222"/>
      <c r="D14" s="223"/>
      <c r="E14" s="225"/>
      <c r="F14" s="225"/>
      <c r="G14" s="225"/>
      <c r="H14" s="225"/>
      <c r="I14" s="225"/>
      <c r="J14" s="226"/>
      <c r="K14" s="61" t="str">
        <f t="shared" ca="1" si="0"/>
        <v/>
      </c>
      <c r="L14" s="222"/>
      <c r="M14" s="222"/>
      <c r="N14" s="256"/>
      <c r="O14" s="50"/>
    </row>
    <row r="15" spans="1:15" s="22" customFormat="1" ht="24" customHeight="1" x14ac:dyDescent="0.45">
      <c r="A15" s="74"/>
      <c r="B15" s="39">
        <v>15</v>
      </c>
      <c r="C15" s="222"/>
      <c r="D15" s="223"/>
      <c r="E15" s="225"/>
      <c r="F15" s="225"/>
      <c r="G15" s="225"/>
      <c r="H15" s="225"/>
      <c r="I15" s="225"/>
      <c r="J15" s="226"/>
      <c r="K15" s="61" t="str">
        <f t="shared" ca="1" si="0"/>
        <v/>
      </c>
      <c r="L15" s="222"/>
      <c r="M15" s="222"/>
      <c r="N15" s="256"/>
      <c r="O15" s="50"/>
    </row>
    <row r="16" spans="1:15" s="22" customFormat="1" ht="24" customHeight="1" x14ac:dyDescent="0.45">
      <c r="A16" s="74"/>
      <c r="B16" s="39">
        <v>16</v>
      </c>
      <c r="C16" s="222"/>
      <c r="D16" s="223"/>
      <c r="E16" s="225"/>
      <c r="F16" s="225"/>
      <c r="G16" s="225"/>
      <c r="H16" s="225"/>
      <c r="I16" s="225"/>
      <c r="J16" s="226"/>
      <c r="K16" s="61" t="str">
        <f t="shared" ca="1" si="0"/>
        <v/>
      </c>
      <c r="L16" s="222"/>
      <c r="M16" s="222"/>
      <c r="N16" s="256"/>
      <c r="O16" s="50"/>
    </row>
    <row r="17" spans="1:15" s="22" customFormat="1" ht="24" customHeight="1" x14ac:dyDescent="0.45">
      <c r="A17" s="74"/>
      <c r="B17" s="39">
        <v>17</v>
      </c>
      <c r="C17" s="222"/>
      <c r="D17" s="223"/>
      <c r="E17" s="225"/>
      <c r="F17" s="225"/>
      <c r="G17" s="225"/>
      <c r="H17" s="225"/>
      <c r="I17" s="225"/>
      <c r="J17" s="226"/>
      <c r="K17" s="61" t="str">
        <f t="shared" ca="1" si="0"/>
        <v/>
      </c>
      <c r="L17" s="222"/>
      <c r="M17" s="222"/>
      <c r="N17" s="256"/>
      <c r="O17" s="50"/>
    </row>
    <row r="18" spans="1:15" s="22" customFormat="1" ht="24" customHeight="1" x14ac:dyDescent="0.45">
      <c r="A18" s="74"/>
      <c r="B18" s="39">
        <v>18</v>
      </c>
      <c r="C18" s="222"/>
      <c r="D18" s="223"/>
      <c r="E18" s="225"/>
      <c r="F18" s="225"/>
      <c r="G18" s="225"/>
      <c r="H18" s="225"/>
      <c r="I18" s="225"/>
      <c r="J18" s="226"/>
      <c r="K18" s="61" t="str">
        <f t="shared" ca="1" si="0"/>
        <v/>
      </c>
      <c r="L18" s="222"/>
      <c r="M18" s="222"/>
      <c r="N18" s="256"/>
      <c r="O18" s="50"/>
    </row>
    <row r="19" spans="1:15" s="22" customFormat="1" ht="24" customHeight="1" x14ac:dyDescent="0.45">
      <c r="A19" s="74"/>
      <c r="B19" s="39">
        <v>19</v>
      </c>
      <c r="C19" s="222"/>
      <c r="D19" s="223"/>
      <c r="E19" s="225"/>
      <c r="F19" s="225"/>
      <c r="G19" s="225"/>
      <c r="H19" s="225"/>
      <c r="I19" s="225"/>
      <c r="J19" s="226"/>
      <c r="K19" s="61" t="str">
        <f t="shared" ca="1" si="0"/>
        <v/>
      </c>
      <c r="L19" s="222"/>
      <c r="M19" s="222"/>
      <c r="N19" s="256"/>
      <c r="O19" s="50"/>
    </row>
    <row r="20" spans="1:15" s="22" customFormat="1" ht="24" customHeight="1" thickBot="1" x14ac:dyDescent="0.5">
      <c r="A20" s="74"/>
      <c r="B20" s="47">
        <v>20</v>
      </c>
      <c r="C20" s="227"/>
      <c r="D20" s="228"/>
      <c r="E20" s="230"/>
      <c r="F20" s="230"/>
      <c r="G20" s="230"/>
      <c r="H20" s="230"/>
      <c r="I20" s="230"/>
      <c r="J20" s="231"/>
      <c r="K20" s="63" t="str">
        <f t="shared" ca="1" si="0"/>
        <v/>
      </c>
      <c r="L20" s="227"/>
      <c r="M20" s="227"/>
      <c r="N20" s="257"/>
      <c r="O20" s="50"/>
    </row>
  </sheetData>
  <sheetProtection algorithmName="SHA-512" hashValue="Bpul1mLUQNyMUKfwjegiDSy8rVdDZfB0/ggN3M4rl+oQ8ArNsMBCW8kQ2bHiI2ol6aiEffcdszXqee+9151VHg==" saltValue="WI95vwD/B4aJhJDAQc6+2g==" spinCount="100000" sheet="1" formatCells="0" formatColumns="0" formatRows="0" insertColumns="0" insertRows="0" insertHyperlinks="0" deleteColumns="0" deleteRows="0" autoFilter="0" pivotTables="0"/>
  <sortState xmlns:xlrd2="http://schemas.microsoft.com/office/spreadsheetml/2017/richdata2" ref="C6:N10">
    <sortCondition ref="J6:J10"/>
  </sortState>
  <mergeCells count="3">
    <mergeCell ref="E4:E5"/>
    <mergeCell ref="K4:K5"/>
    <mergeCell ref="L4:N4"/>
  </mergeCells>
  <phoneticPr fontId="1"/>
  <dataValidations count="4">
    <dataValidation type="list" allowBlank="1" showInputMessage="1" showErrorMessage="1" sqref="M6:M20" xr:uid="{5EE2C47D-AE93-4916-8F3C-0D5A5EDD62FA}">
      <formula1>"S級,A級,B級,C級"</formula1>
    </dataValidation>
    <dataValidation type="list" allowBlank="1" showInputMessage="1" showErrorMessage="1" sqref="D6:D20" xr:uid="{1EE73661-6570-41C8-869D-0DB6904C75FF}">
      <formula1>"コーチ,ジュニアコーチ,スタートコーチ"</formula1>
    </dataValidation>
    <dataValidation type="list" allowBlank="1" showInputMessage="1" showErrorMessage="1" sqref="L6:L20 C6:C20" xr:uid="{23E3EEF5-9677-4FB6-BF2A-1F05A0F030B3}">
      <formula1>"有,無"</formula1>
    </dataValidation>
    <dataValidation imeMode="fullKatakana" allowBlank="1" showInputMessage="1" showErrorMessage="1" sqref="H6:I20" xr:uid="{1352A38C-6874-44C1-94F3-BFD8BCAF850D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8F5B0-0447-41D9-A6FD-ABE7D049BCFA}">
  <sheetPr>
    <pageSetUpPr fitToPage="1"/>
  </sheetPr>
  <dimension ref="A1:Z68"/>
  <sheetViews>
    <sheetView showGridLines="0" showRowColHeaders="0" workbookViewId="0">
      <pane xSplit="2" ySplit="18" topLeftCell="C19" activePane="bottomRight" state="frozen"/>
      <selection activeCell="W17" sqref="W17"/>
      <selection pane="topRight" activeCell="W17" sqref="W17"/>
      <selection pane="bottomLeft" activeCell="W17" sqref="W17"/>
      <selection pane="bottomRight" activeCell="D6" sqref="D6"/>
    </sheetView>
  </sheetViews>
  <sheetFormatPr defaultColWidth="9" defaultRowHeight="18" x14ac:dyDescent="0.45"/>
  <cols>
    <col min="1" max="1" width="7.5" style="72" customWidth="1"/>
    <col min="2" max="2" width="5.3984375" style="7" customWidth="1"/>
    <col min="3" max="3" width="5.69921875" style="7" customWidth="1"/>
    <col min="4" max="4" width="11.3984375" style="7" customWidth="1"/>
    <col min="5" max="9" width="10.59765625" style="7" customWidth="1"/>
    <col min="10" max="10" width="12.59765625" style="7" customWidth="1"/>
    <col min="11" max="11" width="9.09765625" style="7" customWidth="1"/>
    <col min="12" max="13" width="5.59765625" style="8" customWidth="1"/>
    <col min="14" max="14" width="5.59765625" style="7" customWidth="1"/>
    <col min="15" max="15" width="10.09765625" style="7" customWidth="1"/>
    <col min="16" max="20" width="6.69921875" style="7" customWidth="1"/>
    <col min="21" max="21" width="9" style="7"/>
    <col min="22" max="22" width="17.19921875" style="7" customWidth="1"/>
    <col min="23" max="24" width="11.59765625" style="7" bestFit="1" customWidth="1"/>
    <col min="25" max="16384" width="9" style="7"/>
  </cols>
  <sheetData>
    <row r="1" spans="1:26" ht="18.600000000000001" thickBot="1" x14ac:dyDescent="0.5"/>
    <row r="2" spans="1:26" s="19" customFormat="1" ht="37.5" customHeight="1" thickBot="1" x14ac:dyDescent="0.5">
      <c r="A2" s="73"/>
      <c r="B2" s="25" t="s">
        <v>110</v>
      </c>
      <c r="C2" s="26"/>
      <c r="D2" s="29"/>
      <c r="E2" s="21"/>
      <c r="F2" s="51"/>
      <c r="G2" s="21"/>
      <c r="H2" s="21"/>
      <c r="J2" s="21" t="s">
        <v>103</v>
      </c>
      <c r="K2" s="52">
        <f>選手登録!K2</f>
        <v>7</v>
      </c>
      <c r="L2" s="53" t="s">
        <v>104</v>
      </c>
    </row>
    <row r="3" spans="1:26" s="19" customFormat="1" ht="6" customHeight="1" thickBot="1" x14ac:dyDescent="0.5">
      <c r="A3" s="73"/>
      <c r="B3" s="24"/>
      <c r="C3" s="24"/>
      <c r="D3" s="21"/>
      <c r="E3" s="21"/>
      <c r="F3" s="21"/>
      <c r="G3" s="21"/>
      <c r="H3" s="21"/>
      <c r="J3" s="21"/>
      <c r="K3" s="20"/>
    </row>
    <row r="4" spans="1:26" s="22" customFormat="1" ht="30.75" customHeight="1" thickBot="1" x14ac:dyDescent="0.5">
      <c r="A4" s="74"/>
      <c r="B4" s="25" t="s">
        <v>105</v>
      </c>
      <c r="C4" s="258"/>
      <c r="D4" s="27" t="str">
        <f>選手登録!D4</f>
        <v>団体登録</v>
      </c>
      <c r="E4" s="144" t="s">
        <v>107</v>
      </c>
      <c r="F4" s="274" t="s">
        <v>160</v>
      </c>
      <c r="L4" s="23"/>
      <c r="M4" s="23"/>
    </row>
    <row r="5" spans="1:26" s="22" customFormat="1" ht="30" customHeight="1" thickBot="1" x14ac:dyDescent="0.5">
      <c r="A5" s="74"/>
      <c r="B5" s="18" t="s">
        <v>109</v>
      </c>
      <c r="L5" s="23"/>
      <c r="M5" s="23"/>
    </row>
    <row r="6" spans="1:26" s="22" customFormat="1" ht="27" customHeight="1" x14ac:dyDescent="0.45">
      <c r="A6" s="74"/>
      <c r="B6" s="259" t="s">
        <v>112</v>
      </c>
      <c r="C6" s="260"/>
      <c r="D6" s="268">
        <f>選手登録!D6</f>
        <v>0</v>
      </c>
      <c r="E6" s="261" t="s">
        <v>111</v>
      </c>
      <c r="F6" s="176">
        <f>選手登録!F6</f>
        <v>0</v>
      </c>
      <c r="G6" s="49"/>
      <c r="H6" s="49"/>
      <c r="I6" s="262" t="s">
        <v>120</v>
      </c>
      <c r="J6" s="269">
        <f>選手登録!J6</f>
        <v>0</v>
      </c>
      <c r="K6" s="263" t="s">
        <v>119</v>
      </c>
      <c r="L6" s="270">
        <f>選手登録!L6</f>
        <v>0</v>
      </c>
      <c r="M6" s="176"/>
      <c r="N6" s="176"/>
      <c r="O6" s="263" t="s">
        <v>114</v>
      </c>
      <c r="P6" s="172">
        <f>選手登録!P6</f>
        <v>0</v>
      </c>
      <c r="Q6" s="177"/>
      <c r="R6" s="170"/>
      <c r="S6" s="170"/>
      <c r="T6" s="171"/>
    </row>
    <row r="7" spans="1:26" s="22" customFormat="1" ht="27" customHeight="1" thickBot="1" x14ac:dyDescent="0.5">
      <c r="A7" s="74"/>
      <c r="B7" s="264" t="s">
        <v>115</v>
      </c>
      <c r="C7" s="265"/>
      <c r="D7" s="271">
        <f>選手登録!D7</f>
        <v>0</v>
      </c>
      <c r="E7" s="266" t="s">
        <v>116</v>
      </c>
      <c r="F7" s="272">
        <f>選手登録!F7</f>
        <v>0</v>
      </c>
      <c r="G7" s="271">
        <f>選手登録!G7</f>
        <v>0</v>
      </c>
      <c r="H7" s="175">
        <f>選手登録!H7</f>
        <v>0</v>
      </c>
      <c r="I7" s="175"/>
      <c r="J7" s="175"/>
      <c r="K7" s="267" t="s">
        <v>114</v>
      </c>
      <c r="L7" s="273">
        <f>選手登録!L7</f>
        <v>0</v>
      </c>
      <c r="M7" s="173"/>
      <c r="N7" s="173"/>
      <c r="O7" s="267" t="s">
        <v>118</v>
      </c>
      <c r="P7" s="179">
        <f>選手登録!P7</f>
        <v>0</v>
      </c>
      <c r="Q7" s="178"/>
      <c r="R7" s="173"/>
      <c r="S7" s="173"/>
      <c r="T7" s="174"/>
    </row>
    <row r="8" spans="1:26" s="22" customFormat="1" ht="24" customHeight="1" thickBot="1" x14ac:dyDescent="0.5">
      <c r="A8" s="74"/>
      <c r="B8" s="18" t="s">
        <v>0</v>
      </c>
      <c r="C8" s="23"/>
      <c r="D8" s="23"/>
      <c r="E8" s="55"/>
      <c r="F8" s="55"/>
      <c r="G8" s="55"/>
      <c r="H8" s="55"/>
      <c r="I8" s="55"/>
      <c r="J8" s="55"/>
      <c r="L8" s="115"/>
      <c r="M8" s="23"/>
      <c r="N8" s="24"/>
      <c r="O8" s="24"/>
    </row>
    <row r="9" spans="1:26" s="22" customFormat="1" ht="20.25" customHeight="1" thickBot="1" x14ac:dyDescent="0.5">
      <c r="A9" s="74"/>
      <c r="B9" s="54"/>
      <c r="C9" s="95"/>
      <c r="D9" s="92" t="s">
        <v>141</v>
      </c>
      <c r="E9" s="58"/>
      <c r="F9" s="98"/>
      <c r="G9" s="78" t="s">
        <v>142</v>
      </c>
      <c r="H9" s="58"/>
      <c r="I9" s="98"/>
      <c r="J9" s="291" t="s">
        <v>144</v>
      </c>
      <c r="K9" s="110"/>
      <c r="L9" s="118" t="s">
        <v>148</v>
      </c>
      <c r="M9" s="119"/>
      <c r="N9" s="120"/>
      <c r="O9" s="120"/>
      <c r="P9" s="121"/>
      <c r="Q9" s="121"/>
      <c r="R9" s="121"/>
      <c r="S9" s="121"/>
      <c r="T9" s="121"/>
      <c r="V9" s="141" t="s">
        <v>156</v>
      </c>
      <c r="W9" s="141"/>
      <c r="X9" s="141"/>
    </row>
    <row r="10" spans="1:26" s="22" customFormat="1" ht="18.75" customHeight="1" thickBot="1" x14ac:dyDescent="0.5">
      <c r="A10" s="74"/>
      <c r="B10" s="96"/>
      <c r="C10" s="97"/>
      <c r="D10" s="93" t="s">
        <v>139</v>
      </c>
      <c r="E10" s="81" t="s">
        <v>143</v>
      </c>
      <c r="F10" s="104" t="s">
        <v>135</v>
      </c>
      <c r="G10" s="80" t="s">
        <v>139</v>
      </c>
      <c r="H10" s="81" t="s">
        <v>143</v>
      </c>
      <c r="I10" s="99" t="s">
        <v>135</v>
      </c>
      <c r="J10" s="292"/>
      <c r="K10" s="111"/>
      <c r="L10" s="75"/>
      <c r="M10" s="24"/>
      <c r="N10" s="116" t="s">
        <v>157</v>
      </c>
      <c r="O10" s="114">
        <f>D14+G14</f>
        <v>0</v>
      </c>
      <c r="P10" s="24"/>
      <c r="Q10" s="24"/>
      <c r="R10" s="24"/>
      <c r="S10" s="24"/>
      <c r="T10" s="24"/>
      <c r="V10" s="138"/>
      <c r="W10" s="139" t="s">
        <v>154</v>
      </c>
      <c r="X10" s="140" t="s">
        <v>155</v>
      </c>
      <c r="Y10" s="24"/>
      <c r="Z10" s="24"/>
    </row>
    <row r="11" spans="1:26" s="22" customFormat="1" ht="21" customHeight="1" x14ac:dyDescent="0.45">
      <c r="A11" s="74"/>
      <c r="B11" s="94" t="s">
        <v>136</v>
      </c>
      <c r="C11" s="56"/>
      <c r="D11" s="82">
        <f>COUNTIFS($C$19:$C$68,"男",$N$19:$N$68,"6",$D$19:$D$68,"&lt;&gt;")</f>
        <v>0</v>
      </c>
      <c r="E11" s="83">
        <f>COUNTIFS($C$19:$C$68,"男",$N$19:$N$68,"6",$D$19:$D$68,"")</f>
        <v>0</v>
      </c>
      <c r="F11" s="100">
        <f>SUM(D11:E11)</f>
        <v>0</v>
      </c>
      <c r="G11" s="82">
        <f>COUNTIFS($C$19:$C$68,"女",$N$19:$N$68,"6",$D$19:$D$68,"&lt;&gt;")</f>
        <v>0</v>
      </c>
      <c r="H11" s="83">
        <f>COUNTIFS($C$19:$C$68,"女",$N$19:$N$68,"6",$D$19:$D$68,"")</f>
        <v>0</v>
      </c>
      <c r="I11" s="100">
        <f>SUM(G11:H11)</f>
        <v>0</v>
      </c>
      <c r="J11" s="106">
        <f>SUM(F11,I11)</f>
        <v>0</v>
      </c>
      <c r="K11" s="112"/>
      <c r="L11" s="105"/>
      <c r="M11" s="24"/>
      <c r="N11" s="116" t="s">
        <v>146</v>
      </c>
      <c r="O11" s="114">
        <f>E14+H14</f>
        <v>0</v>
      </c>
      <c r="P11" s="65"/>
      <c r="Q11" s="65"/>
      <c r="S11" s="65"/>
      <c r="T11" s="71"/>
      <c r="V11" s="135" t="s">
        <v>153</v>
      </c>
      <c r="W11" s="136">
        <f>COUNTIFS($O$19:$O$68,"埼玉県",$N$19:$N$68,"6")</f>
        <v>0</v>
      </c>
      <c r="X11" s="137">
        <f>COUNTIFS($N$19:$N$68,"6",$O$19:$O$68,"&lt;&gt;埼玉県")</f>
        <v>0</v>
      </c>
      <c r="Y11" s="122"/>
      <c r="Z11" s="65"/>
    </row>
    <row r="12" spans="1:26" s="22" customFormat="1" ht="21" customHeight="1" x14ac:dyDescent="0.45">
      <c r="A12" s="74"/>
      <c r="B12" s="77" t="s">
        <v>137</v>
      </c>
      <c r="C12" s="57"/>
      <c r="D12" s="79">
        <f>COUNTIFS($C$19:$C$68,"男",$N$19:$N$68,"5",$D$19:$D$68,"&lt;&gt;")</f>
        <v>0</v>
      </c>
      <c r="E12" s="76">
        <f>COUNTIFS($C$19:$C$68,"男",$N$19:$N$68,"5",$D$19:$D$68,"")</f>
        <v>0</v>
      </c>
      <c r="F12" s="101">
        <f t="shared" ref="F12:F13" si="0">SUM(D12:E12)</f>
        <v>0</v>
      </c>
      <c r="G12" s="79">
        <f>COUNTIFS($C$19:$C$68,"女",$N$19:$N$68,"5",$D$19:$D$68,"&lt;&gt;")</f>
        <v>0</v>
      </c>
      <c r="H12" s="76">
        <f>COUNTIFS($C$19:$C$68,"女",$N$19:$N$68,"5",$D$19:$D$68,"")</f>
        <v>0</v>
      </c>
      <c r="I12" s="101">
        <f t="shared" ref="I12:I14" si="1">SUM(G12:H12)</f>
        <v>0</v>
      </c>
      <c r="J12" s="107">
        <f>SUM(F12,I12)</f>
        <v>0</v>
      </c>
      <c r="K12" s="112"/>
      <c r="L12" s="105"/>
      <c r="M12" s="65"/>
      <c r="N12" s="116" t="s">
        <v>147</v>
      </c>
      <c r="O12" s="275">
        <f>IF(C20="",0,O11*300)</f>
        <v>0</v>
      </c>
      <c r="P12" s="235"/>
      <c r="Q12" s="236" t="s">
        <v>158</v>
      </c>
      <c r="R12" s="254"/>
      <c r="S12" s="65"/>
      <c r="V12" s="126" t="s">
        <v>137</v>
      </c>
      <c r="W12" s="127">
        <f>COUNTIFS($O$19:$O$68,"埼玉県",$N$19:$N$68,"5")</f>
        <v>0</v>
      </c>
      <c r="X12" s="128">
        <f>COUNTIFS($N$19:$N$68,"5",$O$19:$O$68,"&lt;&gt;埼玉県")</f>
        <v>0</v>
      </c>
      <c r="Y12" s="122"/>
      <c r="Z12" s="65"/>
    </row>
    <row r="13" spans="1:26" s="22" customFormat="1" ht="21" customHeight="1" x14ac:dyDescent="0.45">
      <c r="A13" s="74"/>
      <c r="B13" s="88" t="s">
        <v>138</v>
      </c>
      <c r="C13" s="89"/>
      <c r="D13" s="90">
        <f>COUNTIFS($C$19:$C$68,"男",$N$19:$N$68,"4",$D$19:$D$68,"&lt;&gt;")</f>
        <v>0</v>
      </c>
      <c r="E13" s="91">
        <f>COUNTIFS($C$19:$C$68,"男",$N$19:$N$68,"4",$D$19:$D$68,"")</f>
        <v>0</v>
      </c>
      <c r="F13" s="102">
        <f t="shared" si="0"/>
        <v>0</v>
      </c>
      <c r="G13" s="90">
        <f>COUNTIFS($C$19:$C$68,"女",$N$19:$N$68,"4",$D$19:$D$68,"&lt;&gt;")</f>
        <v>0</v>
      </c>
      <c r="H13" s="91">
        <f>COUNTIFS($C$19:$C$68,"女",$N$19:$N$68,"4",$D$19:$D$68,"")</f>
        <v>0</v>
      </c>
      <c r="I13" s="102">
        <f t="shared" si="1"/>
        <v>0</v>
      </c>
      <c r="J13" s="108">
        <f>SUM(F13,I13)</f>
        <v>0</v>
      </c>
      <c r="K13" s="112"/>
      <c r="N13" s="116" t="s">
        <v>151</v>
      </c>
      <c r="O13" s="22" t="s">
        <v>149</v>
      </c>
      <c r="R13" s="24"/>
      <c r="S13" s="24"/>
      <c r="T13" s="71"/>
      <c r="V13" s="132" t="s">
        <v>138</v>
      </c>
      <c r="W13" s="133">
        <f>COUNTIFS($O$19:$O$68,"埼玉県",$N$19:$N$68,"4")</f>
        <v>0</v>
      </c>
      <c r="X13" s="134">
        <f>COUNTIFS($N$19:$N$68,"4",$O$19:$O$68,"&lt;&gt;埼玉県")</f>
        <v>0</v>
      </c>
      <c r="Y13" s="122"/>
      <c r="Z13" s="65"/>
    </row>
    <row r="14" spans="1:26" s="22" customFormat="1" ht="24" customHeight="1" thickBot="1" x14ac:dyDescent="0.5">
      <c r="A14" s="74"/>
      <c r="B14" s="84" t="s">
        <v>140</v>
      </c>
      <c r="C14" s="85"/>
      <c r="D14" s="86">
        <f>SUM(D11:D13)</f>
        <v>0</v>
      </c>
      <c r="E14" s="87">
        <f>SUM(E11:E13)</f>
        <v>0</v>
      </c>
      <c r="F14" s="103">
        <f>SUM(D14:E14)</f>
        <v>0</v>
      </c>
      <c r="G14" s="86">
        <f>SUM(G11:G13)</f>
        <v>0</v>
      </c>
      <c r="H14" s="87">
        <f>SUM(H11:H13)</f>
        <v>0</v>
      </c>
      <c r="I14" s="103">
        <f t="shared" si="1"/>
        <v>0</v>
      </c>
      <c r="J14" s="109">
        <f>SUM(F14,I14)</f>
        <v>0</v>
      </c>
      <c r="K14" s="113"/>
      <c r="M14" s="65"/>
      <c r="N14" s="116" t="s">
        <v>150</v>
      </c>
      <c r="O14" s="117" t="s">
        <v>152</v>
      </c>
      <c r="P14" s="71"/>
      <c r="Q14" s="71"/>
      <c r="R14" s="71"/>
      <c r="S14" s="71"/>
      <c r="T14" s="71"/>
      <c r="V14" s="129" t="s">
        <v>140</v>
      </c>
      <c r="W14" s="130">
        <f>SUM(W11:W13)</f>
        <v>0</v>
      </c>
      <c r="X14" s="131">
        <f>SUM(X11:X13)</f>
        <v>0</v>
      </c>
      <c r="Y14" s="123"/>
      <c r="Z14" s="65"/>
    </row>
    <row r="15" spans="1:26" s="22" customFormat="1" ht="7.5" customHeight="1" thickBot="1" x14ac:dyDescent="0.5">
      <c r="A15" s="74"/>
      <c r="C15" s="23"/>
      <c r="L15" s="23"/>
      <c r="M15" s="23"/>
      <c r="N15" s="24"/>
      <c r="O15" s="24"/>
    </row>
    <row r="16" spans="1:26" ht="22.5" customHeight="1" x14ac:dyDescent="0.15">
      <c r="B16" s="281" t="s">
        <v>1</v>
      </c>
      <c r="C16" s="283" t="s">
        <v>3</v>
      </c>
      <c r="D16" s="289" t="s">
        <v>97</v>
      </c>
      <c r="E16" s="289" t="s">
        <v>113</v>
      </c>
      <c r="F16" s="237" t="s">
        <v>86</v>
      </c>
      <c r="G16" s="238"/>
      <c r="H16" s="239" t="s">
        <v>2</v>
      </c>
      <c r="I16" s="240"/>
      <c r="J16" s="241" t="s">
        <v>94</v>
      </c>
      <c r="K16" s="285" t="s">
        <v>4</v>
      </c>
      <c r="L16" s="159" t="s">
        <v>5</v>
      </c>
      <c r="M16" s="164"/>
      <c r="N16" s="287" t="s">
        <v>6</v>
      </c>
      <c r="O16" s="165" t="s">
        <v>7</v>
      </c>
      <c r="P16" s="166"/>
      <c r="Q16" s="166"/>
      <c r="R16" s="166"/>
      <c r="S16" s="166"/>
      <c r="T16" s="167"/>
    </row>
    <row r="17" spans="1:23" ht="15" customHeight="1" x14ac:dyDescent="0.45">
      <c r="B17" s="282"/>
      <c r="C17" s="284"/>
      <c r="D17" s="290"/>
      <c r="E17" s="290"/>
      <c r="F17" s="242" t="s">
        <v>87</v>
      </c>
      <c r="G17" s="243" t="s">
        <v>88</v>
      </c>
      <c r="H17" s="244" t="s">
        <v>91</v>
      </c>
      <c r="I17" s="244" t="s">
        <v>88</v>
      </c>
      <c r="J17" s="160" t="s">
        <v>159</v>
      </c>
      <c r="K17" s="286"/>
      <c r="L17" s="161"/>
      <c r="M17" s="162"/>
      <c r="N17" s="288"/>
      <c r="O17" s="163"/>
      <c r="P17" s="168"/>
      <c r="Q17" s="168"/>
      <c r="R17" s="168"/>
      <c r="S17" s="168"/>
      <c r="T17" s="169"/>
      <c r="V17" s="7" t="s">
        <v>161</v>
      </c>
    </row>
    <row r="18" spans="1:23" x14ac:dyDescent="0.45">
      <c r="B18" s="36" t="s">
        <v>8</v>
      </c>
      <c r="C18" s="1" t="s">
        <v>9</v>
      </c>
      <c r="D18" s="66">
        <v>900095067</v>
      </c>
      <c r="E18" s="6">
        <v>10001</v>
      </c>
      <c r="F18" s="34" t="s">
        <v>89</v>
      </c>
      <c r="G18" s="34" t="s">
        <v>90</v>
      </c>
      <c r="H18" s="34" t="s">
        <v>92</v>
      </c>
      <c r="I18" s="34" t="s">
        <v>93</v>
      </c>
      <c r="J18" s="249">
        <v>41004</v>
      </c>
      <c r="K18" s="1">
        <f t="shared" ref="K18:K68" ca="1" si="2">IF(J18=0,"",DATEDIF(J18,NOW(),"Y"))</f>
        <v>12</v>
      </c>
      <c r="L18" s="184" t="s">
        <v>96</v>
      </c>
      <c r="M18" s="185"/>
      <c r="N18" s="1">
        <v>5</v>
      </c>
      <c r="O18" s="2" t="s">
        <v>10</v>
      </c>
      <c r="P18" s="33" t="s">
        <v>102</v>
      </c>
      <c r="Q18" s="33"/>
      <c r="R18" s="33"/>
      <c r="S18" s="33"/>
      <c r="T18" s="37"/>
      <c r="V18" s="124" t="s">
        <v>101</v>
      </c>
      <c r="W18" s="124" t="s">
        <v>145</v>
      </c>
    </row>
    <row r="19" spans="1:23" ht="22.2" customHeight="1" x14ac:dyDescent="0.45">
      <c r="A19" s="72">
        <v>1</v>
      </c>
      <c r="B19" s="38" t="str">
        <f>IF(C19="","",ROW()-18)</f>
        <v/>
      </c>
      <c r="C19" s="9"/>
      <c r="D19" s="67"/>
      <c r="E19" s="10"/>
      <c r="F19" s="11"/>
      <c r="G19" s="11"/>
      <c r="H19" s="11"/>
      <c r="I19" s="11"/>
      <c r="J19" s="250"/>
      <c r="K19" s="3" t="str">
        <f t="shared" ca="1" si="2"/>
        <v/>
      </c>
      <c r="L19" s="180"/>
      <c r="M19" s="191"/>
      <c r="N19" s="9"/>
      <c r="O19" s="30"/>
      <c r="P19" s="186"/>
      <c r="Q19" s="192"/>
      <c r="R19" s="192"/>
      <c r="S19" s="192"/>
      <c r="T19" s="193"/>
      <c r="V19" s="125" t="s">
        <v>11</v>
      </c>
      <c r="W19" s="125" t="s">
        <v>98</v>
      </c>
    </row>
    <row r="20" spans="1:23" ht="22.2" customHeight="1" x14ac:dyDescent="0.45">
      <c r="A20" s="72">
        <v>2</v>
      </c>
      <c r="B20" s="39" t="str">
        <f t="shared" ref="B20:B68" si="3">IF(C20="","",ROW()-18)</f>
        <v/>
      </c>
      <c r="C20" s="12"/>
      <c r="D20" s="68"/>
      <c r="E20" s="13"/>
      <c r="F20" s="14"/>
      <c r="G20" s="14"/>
      <c r="H20" s="14"/>
      <c r="I20" s="14"/>
      <c r="J20" s="251"/>
      <c r="K20" s="4" t="str">
        <f t="shared" ca="1" si="2"/>
        <v/>
      </c>
      <c r="L20" s="181"/>
      <c r="M20" s="195"/>
      <c r="N20" s="12"/>
      <c r="O20" s="31"/>
      <c r="P20" s="187"/>
      <c r="Q20" s="196"/>
      <c r="R20" s="196"/>
      <c r="S20" s="196"/>
      <c r="T20" s="197"/>
      <c r="V20" s="125" t="s">
        <v>12</v>
      </c>
      <c r="W20" s="125" t="s">
        <v>83</v>
      </c>
    </row>
    <row r="21" spans="1:23" ht="22.2" customHeight="1" x14ac:dyDescent="0.45">
      <c r="A21" s="72">
        <v>3</v>
      </c>
      <c r="B21" s="39" t="str">
        <f t="shared" si="3"/>
        <v/>
      </c>
      <c r="C21" s="12"/>
      <c r="D21" s="68"/>
      <c r="E21" s="13"/>
      <c r="F21" s="14"/>
      <c r="G21" s="14"/>
      <c r="H21" s="14"/>
      <c r="I21" s="14"/>
      <c r="J21" s="251"/>
      <c r="K21" s="4" t="str">
        <f t="shared" ca="1" si="2"/>
        <v/>
      </c>
      <c r="L21" s="181"/>
      <c r="M21" s="195"/>
      <c r="N21" s="12"/>
      <c r="O21" s="31"/>
      <c r="P21" s="187"/>
      <c r="Q21" s="196"/>
      <c r="R21" s="196"/>
      <c r="S21" s="196"/>
      <c r="T21" s="197"/>
      <c r="V21" s="125" t="s">
        <v>13</v>
      </c>
      <c r="W21" s="125" t="s">
        <v>84</v>
      </c>
    </row>
    <row r="22" spans="1:23" ht="22.2" customHeight="1" x14ac:dyDescent="0.45">
      <c r="A22" s="72">
        <v>4</v>
      </c>
      <c r="B22" s="39" t="str">
        <f t="shared" si="3"/>
        <v/>
      </c>
      <c r="C22" s="12"/>
      <c r="D22" s="68"/>
      <c r="E22" s="13"/>
      <c r="F22" s="14"/>
      <c r="G22" s="14"/>
      <c r="H22" s="14"/>
      <c r="I22" s="14"/>
      <c r="J22" s="251"/>
      <c r="K22" s="4" t="str">
        <f t="shared" ca="1" si="2"/>
        <v/>
      </c>
      <c r="L22" s="181"/>
      <c r="M22" s="195"/>
      <c r="N22" s="12"/>
      <c r="O22" s="31"/>
      <c r="P22" s="187"/>
      <c r="Q22" s="196"/>
      <c r="R22" s="196"/>
      <c r="S22" s="196"/>
      <c r="T22" s="197"/>
      <c r="V22" s="125" t="s">
        <v>14</v>
      </c>
      <c r="W22" s="125" t="s">
        <v>85</v>
      </c>
    </row>
    <row r="23" spans="1:23" ht="22.2" customHeight="1" x14ac:dyDescent="0.45">
      <c r="A23" s="72">
        <v>5</v>
      </c>
      <c r="B23" s="36" t="str">
        <f t="shared" si="3"/>
        <v/>
      </c>
      <c r="C23" s="15"/>
      <c r="D23" s="69"/>
      <c r="E23" s="16"/>
      <c r="F23" s="17"/>
      <c r="G23" s="17"/>
      <c r="H23" s="17"/>
      <c r="I23" s="17"/>
      <c r="J23" s="252"/>
      <c r="K23" s="5" t="str">
        <f t="shared" ca="1" si="2"/>
        <v/>
      </c>
      <c r="L23" s="182"/>
      <c r="M23" s="198"/>
      <c r="N23" s="15"/>
      <c r="O23" s="32"/>
      <c r="P23" s="188"/>
      <c r="Q23" s="199"/>
      <c r="R23" s="199"/>
      <c r="S23" s="199"/>
      <c r="T23" s="200"/>
      <c r="V23" s="125" t="s">
        <v>15</v>
      </c>
      <c r="W23" s="125" t="s">
        <v>99</v>
      </c>
    </row>
    <row r="24" spans="1:23" ht="22.2" customHeight="1" x14ac:dyDescent="0.45">
      <c r="A24" s="72">
        <v>6</v>
      </c>
      <c r="B24" s="38" t="str">
        <f t="shared" si="3"/>
        <v/>
      </c>
      <c r="C24" s="9"/>
      <c r="D24" s="67"/>
      <c r="E24" s="10"/>
      <c r="F24" s="11"/>
      <c r="G24" s="11"/>
      <c r="H24" s="11"/>
      <c r="I24" s="11"/>
      <c r="J24" s="250"/>
      <c r="K24" s="3" t="str">
        <f t="shared" ca="1" si="2"/>
        <v/>
      </c>
      <c r="L24" s="180"/>
      <c r="M24" s="191"/>
      <c r="N24" s="9"/>
      <c r="O24" s="30"/>
      <c r="P24" s="186"/>
      <c r="Q24" s="192"/>
      <c r="R24" s="192"/>
      <c r="S24" s="192"/>
      <c r="T24" s="193"/>
      <c r="V24" s="125" t="s">
        <v>16</v>
      </c>
      <c r="W24" s="125" t="s">
        <v>100</v>
      </c>
    </row>
    <row r="25" spans="1:23" ht="22.2" customHeight="1" x14ac:dyDescent="0.45">
      <c r="A25" s="72">
        <v>7</v>
      </c>
      <c r="B25" s="39" t="str">
        <f t="shared" si="3"/>
        <v/>
      </c>
      <c r="C25" s="12"/>
      <c r="D25" s="68"/>
      <c r="E25" s="13"/>
      <c r="F25" s="14"/>
      <c r="G25" s="14"/>
      <c r="H25" s="14"/>
      <c r="I25" s="14"/>
      <c r="J25" s="251"/>
      <c r="K25" s="4" t="str">
        <f t="shared" ca="1" si="2"/>
        <v/>
      </c>
      <c r="L25" s="181"/>
      <c r="M25" s="195"/>
      <c r="N25" s="12"/>
      <c r="O25" s="31"/>
      <c r="P25" s="187"/>
      <c r="Q25" s="196"/>
      <c r="R25" s="196"/>
      <c r="S25" s="196"/>
      <c r="T25" s="197"/>
      <c r="V25" s="125" t="s">
        <v>17</v>
      </c>
      <c r="W25" s="125"/>
    </row>
    <row r="26" spans="1:23" ht="22.2" customHeight="1" x14ac:dyDescent="0.45">
      <c r="A26" s="72">
        <v>8</v>
      </c>
      <c r="B26" s="39" t="str">
        <f t="shared" si="3"/>
        <v/>
      </c>
      <c r="C26" s="12"/>
      <c r="D26" s="68"/>
      <c r="E26" s="13"/>
      <c r="F26" s="14"/>
      <c r="G26" s="14"/>
      <c r="H26" s="14"/>
      <c r="I26" s="14"/>
      <c r="J26" s="251"/>
      <c r="K26" s="4" t="str">
        <f t="shared" ca="1" si="2"/>
        <v/>
      </c>
      <c r="L26" s="181"/>
      <c r="M26" s="195"/>
      <c r="N26" s="12"/>
      <c r="O26" s="31"/>
      <c r="P26" s="187"/>
      <c r="Q26" s="196"/>
      <c r="R26" s="196"/>
      <c r="S26" s="196"/>
      <c r="T26" s="197"/>
      <c r="V26" s="125" t="s">
        <v>18</v>
      </c>
      <c r="W26" s="125"/>
    </row>
    <row r="27" spans="1:23" ht="22.2" customHeight="1" x14ac:dyDescent="0.45">
      <c r="A27" s="72">
        <v>9</v>
      </c>
      <c r="B27" s="39" t="str">
        <f t="shared" si="3"/>
        <v/>
      </c>
      <c r="C27" s="12"/>
      <c r="D27" s="68"/>
      <c r="E27" s="13"/>
      <c r="F27" s="14"/>
      <c r="G27" s="14"/>
      <c r="H27" s="14"/>
      <c r="I27" s="14"/>
      <c r="J27" s="251"/>
      <c r="K27" s="4" t="str">
        <f t="shared" ca="1" si="2"/>
        <v/>
      </c>
      <c r="L27" s="181"/>
      <c r="M27" s="195"/>
      <c r="N27" s="12"/>
      <c r="O27" s="31"/>
      <c r="P27" s="187"/>
      <c r="Q27" s="196"/>
      <c r="R27" s="196"/>
      <c r="S27" s="196"/>
      <c r="T27" s="197"/>
      <c r="V27" s="125" t="s">
        <v>19</v>
      </c>
      <c r="W27" s="125"/>
    </row>
    <row r="28" spans="1:23" ht="22.2" customHeight="1" x14ac:dyDescent="0.45">
      <c r="A28" s="72">
        <v>10</v>
      </c>
      <c r="B28" s="36" t="str">
        <f t="shared" si="3"/>
        <v/>
      </c>
      <c r="C28" s="15"/>
      <c r="D28" s="69"/>
      <c r="E28" s="16"/>
      <c r="F28" s="17"/>
      <c r="G28" s="17"/>
      <c r="H28" s="17"/>
      <c r="I28" s="17"/>
      <c r="J28" s="252"/>
      <c r="K28" s="5" t="str">
        <f t="shared" ca="1" si="2"/>
        <v/>
      </c>
      <c r="L28" s="182"/>
      <c r="M28" s="198"/>
      <c r="N28" s="15"/>
      <c r="O28" s="32"/>
      <c r="P28" s="188"/>
      <c r="Q28" s="199"/>
      <c r="R28" s="199"/>
      <c r="S28" s="199"/>
      <c r="T28" s="200"/>
      <c r="V28" s="125" t="s">
        <v>20</v>
      </c>
      <c r="W28" s="125"/>
    </row>
    <row r="29" spans="1:23" ht="22.2" customHeight="1" x14ac:dyDescent="0.45">
      <c r="A29" s="72">
        <v>11</v>
      </c>
      <c r="B29" s="38" t="str">
        <f t="shared" si="3"/>
        <v/>
      </c>
      <c r="C29" s="9"/>
      <c r="D29" s="67"/>
      <c r="E29" s="10"/>
      <c r="F29" s="11"/>
      <c r="G29" s="11"/>
      <c r="H29" s="11"/>
      <c r="I29" s="11"/>
      <c r="J29" s="250"/>
      <c r="K29" s="3" t="str">
        <f t="shared" ca="1" si="2"/>
        <v/>
      </c>
      <c r="L29" s="180"/>
      <c r="M29" s="191"/>
      <c r="N29" s="9"/>
      <c r="O29" s="30"/>
      <c r="P29" s="186"/>
      <c r="Q29" s="192"/>
      <c r="R29" s="192"/>
      <c r="S29" s="192"/>
      <c r="T29" s="193"/>
      <c r="V29" s="125" t="s">
        <v>21</v>
      </c>
      <c r="W29" s="125"/>
    </row>
    <row r="30" spans="1:23" ht="22.2" customHeight="1" x14ac:dyDescent="0.45">
      <c r="A30" s="72">
        <v>12</v>
      </c>
      <c r="B30" s="39" t="str">
        <f t="shared" si="3"/>
        <v/>
      </c>
      <c r="C30" s="12"/>
      <c r="D30" s="68"/>
      <c r="E30" s="13"/>
      <c r="F30" s="14"/>
      <c r="G30" s="14"/>
      <c r="H30" s="14"/>
      <c r="I30" s="14"/>
      <c r="J30" s="251"/>
      <c r="K30" s="4" t="str">
        <f t="shared" ca="1" si="2"/>
        <v/>
      </c>
      <c r="L30" s="181"/>
      <c r="M30" s="195"/>
      <c r="N30" s="12"/>
      <c r="O30" s="31"/>
      <c r="P30" s="187"/>
      <c r="Q30" s="196"/>
      <c r="R30" s="196"/>
      <c r="S30" s="196"/>
      <c r="T30" s="197"/>
      <c r="V30" s="125" t="s">
        <v>22</v>
      </c>
      <c r="W30" s="125"/>
    </row>
    <row r="31" spans="1:23" ht="22.2" customHeight="1" x14ac:dyDescent="0.45">
      <c r="A31" s="72">
        <v>13</v>
      </c>
      <c r="B31" s="39" t="str">
        <f t="shared" si="3"/>
        <v/>
      </c>
      <c r="C31" s="12"/>
      <c r="D31" s="68"/>
      <c r="E31" s="13"/>
      <c r="F31" s="14"/>
      <c r="G31" s="14"/>
      <c r="H31" s="14"/>
      <c r="I31" s="14"/>
      <c r="J31" s="251"/>
      <c r="K31" s="4" t="str">
        <f t="shared" ca="1" si="2"/>
        <v/>
      </c>
      <c r="L31" s="181"/>
      <c r="M31" s="195"/>
      <c r="N31" s="12"/>
      <c r="O31" s="31"/>
      <c r="P31" s="187"/>
      <c r="Q31" s="196"/>
      <c r="R31" s="196"/>
      <c r="S31" s="196"/>
      <c r="T31" s="197"/>
      <c r="V31" s="125" t="s">
        <v>23</v>
      </c>
      <c r="W31" s="125"/>
    </row>
    <row r="32" spans="1:23" ht="22.2" customHeight="1" x14ac:dyDescent="0.45">
      <c r="A32" s="72">
        <v>14</v>
      </c>
      <c r="B32" s="39" t="str">
        <f t="shared" si="3"/>
        <v/>
      </c>
      <c r="C32" s="12"/>
      <c r="D32" s="68"/>
      <c r="E32" s="13"/>
      <c r="F32" s="14"/>
      <c r="G32" s="14"/>
      <c r="H32" s="14"/>
      <c r="I32" s="14"/>
      <c r="J32" s="251"/>
      <c r="K32" s="4" t="str">
        <f t="shared" ca="1" si="2"/>
        <v/>
      </c>
      <c r="L32" s="181"/>
      <c r="M32" s="195"/>
      <c r="N32" s="12"/>
      <c r="O32" s="31"/>
      <c r="P32" s="187"/>
      <c r="Q32" s="196"/>
      <c r="R32" s="196"/>
      <c r="S32" s="196"/>
      <c r="T32" s="197"/>
      <c r="V32" s="125" t="s">
        <v>24</v>
      </c>
      <c r="W32" s="125"/>
    </row>
    <row r="33" spans="1:23" ht="22.2" customHeight="1" x14ac:dyDescent="0.45">
      <c r="A33" s="72">
        <v>15</v>
      </c>
      <c r="B33" s="36" t="str">
        <f t="shared" si="3"/>
        <v/>
      </c>
      <c r="C33" s="15"/>
      <c r="D33" s="69"/>
      <c r="E33" s="16"/>
      <c r="F33" s="17"/>
      <c r="G33" s="17"/>
      <c r="H33" s="17"/>
      <c r="I33" s="17"/>
      <c r="J33" s="252"/>
      <c r="K33" s="5" t="str">
        <f t="shared" ca="1" si="2"/>
        <v/>
      </c>
      <c r="L33" s="182"/>
      <c r="M33" s="198"/>
      <c r="N33" s="15"/>
      <c r="O33" s="32"/>
      <c r="P33" s="188"/>
      <c r="Q33" s="199"/>
      <c r="R33" s="199"/>
      <c r="S33" s="199"/>
      <c r="T33" s="200"/>
      <c r="V33" s="125" t="s">
        <v>25</v>
      </c>
      <c r="W33" s="125"/>
    </row>
    <row r="34" spans="1:23" ht="22.2" customHeight="1" x14ac:dyDescent="0.45">
      <c r="A34" s="72">
        <v>16</v>
      </c>
      <c r="B34" s="38" t="str">
        <f t="shared" si="3"/>
        <v/>
      </c>
      <c r="C34" s="9"/>
      <c r="D34" s="67"/>
      <c r="E34" s="10"/>
      <c r="F34" s="11"/>
      <c r="G34" s="11"/>
      <c r="H34" s="11"/>
      <c r="I34" s="11"/>
      <c r="J34" s="250"/>
      <c r="K34" s="3" t="str">
        <f t="shared" ca="1" si="2"/>
        <v/>
      </c>
      <c r="L34" s="180"/>
      <c r="M34" s="191"/>
      <c r="N34" s="9"/>
      <c r="O34" s="30"/>
      <c r="P34" s="186"/>
      <c r="Q34" s="192"/>
      <c r="R34" s="192"/>
      <c r="S34" s="192"/>
      <c r="T34" s="193"/>
      <c r="V34" s="125" t="s">
        <v>26</v>
      </c>
      <c r="W34" s="125"/>
    </row>
    <row r="35" spans="1:23" ht="22.2" customHeight="1" x14ac:dyDescent="0.45">
      <c r="A35" s="72">
        <v>17</v>
      </c>
      <c r="B35" s="39" t="str">
        <f t="shared" si="3"/>
        <v/>
      </c>
      <c r="C35" s="12"/>
      <c r="D35" s="68"/>
      <c r="E35" s="13"/>
      <c r="F35" s="14"/>
      <c r="G35" s="14"/>
      <c r="H35" s="14"/>
      <c r="I35" s="14"/>
      <c r="J35" s="251"/>
      <c r="K35" s="4" t="str">
        <f t="shared" ca="1" si="2"/>
        <v/>
      </c>
      <c r="L35" s="181"/>
      <c r="M35" s="195"/>
      <c r="N35" s="12"/>
      <c r="O35" s="31"/>
      <c r="P35" s="187"/>
      <c r="Q35" s="196"/>
      <c r="R35" s="196"/>
      <c r="S35" s="196"/>
      <c r="T35" s="197"/>
      <c r="V35" s="125" t="s">
        <v>27</v>
      </c>
      <c r="W35" s="125"/>
    </row>
    <row r="36" spans="1:23" ht="22.2" customHeight="1" x14ac:dyDescent="0.45">
      <c r="A36" s="72">
        <v>18</v>
      </c>
      <c r="B36" s="39" t="str">
        <f t="shared" si="3"/>
        <v/>
      </c>
      <c r="C36" s="12"/>
      <c r="D36" s="68"/>
      <c r="E36" s="13"/>
      <c r="F36" s="14"/>
      <c r="G36" s="14"/>
      <c r="H36" s="14"/>
      <c r="I36" s="14"/>
      <c r="J36" s="251"/>
      <c r="K36" s="4" t="str">
        <f t="shared" ca="1" si="2"/>
        <v/>
      </c>
      <c r="L36" s="181"/>
      <c r="M36" s="195"/>
      <c r="N36" s="12"/>
      <c r="O36" s="31"/>
      <c r="P36" s="187"/>
      <c r="Q36" s="196"/>
      <c r="R36" s="196"/>
      <c r="S36" s="196"/>
      <c r="T36" s="197"/>
      <c r="V36" s="125" t="s">
        <v>28</v>
      </c>
      <c r="W36" s="125"/>
    </row>
    <row r="37" spans="1:23" ht="22.2" customHeight="1" x14ac:dyDescent="0.45">
      <c r="A37" s="72">
        <v>19</v>
      </c>
      <c r="B37" s="39" t="str">
        <f t="shared" si="3"/>
        <v/>
      </c>
      <c r="C37" s="12"/>
      <c r="D37" s="68"/>
      <c r="E37" s="13"/>
      <c r="F37" s="14"/>
      <c r="G37" s="14"/>
      <c r="H37" s="14"/>
      <c r="I37" s="14"/>
      <c r="J37" s="251"/>
      <c r="K37" s="4" t="str">
        <f t="shared" ca="1" si="2"/>
        <v/>
      </c>
      <c r="L37" s="181"/>
      <c r="M37" s="195"/>
      <c r="N37" s="12"/>
      <c r="O37" s="31"/>
      <c r="P37" s="187"/>
      <c r="Q37" s="196"/>
      <c r="R37" s="196"/>
      <c r="S37" s="196"/>
      <c r="T37" s="197"/>
      <c r="V37" s="125" t="s">
        <v>29</v>
      </c>
      <c r="W37" s="125"/>
    </row>
    <row r="38" spans="1:23" ht="22.2" customHeight="1" x14ac:dyDescent="0.45">
      <c r="A38" s="72">
        <v>20</v>
      </c>
      <c r="B38" s="36" t="str">
        <f t="shared" si="3"/>
        <v/>
      </c>
      <c r="C38" s="15"/>
      <c r="D38" s="69"/>
      <c r="E38" s="16"/>
      <c r="F38" s="17"/>
      <c r="G38" s="17"/>
      <c r="H38" s="17"/>
      <c r="I38" s="17"/>
      <c r="J38" s="252"/>
      <c r="K38" s="5" t="str">
        <f t="shared" ca="1" si="2"/>
        <v/>
      </c>
      <c r="L38" s="182"/>
      <c r="M38" s="198"/>
      <c r="N38" s="15"/>
      <c r="O38" s="32"/>
      <c r="P38" s="188"/>
      <c r="Q38" s="199"/>
      <c r="R38" s="199"/>
      <c r="S38" s="199"/>
      <c r="T38" s="200"/>
      <c r="V38" s="125" t="s">
        <v>30</v>
      </c>
      <c r="W38" s="125"/>
    </row>
    <row r="39" spans="1:23" ht="22.2" customHeight="1" x14ac:dyDescent="0.45">
      <c r="A39" s="72">
        <v>21</v>
      </c>
      <c r="B39" s="38" t="str">
        <f t="shared" si="3"/>
        <v/>
      </c>
      <c r="C39" s="9"/>
      <c r="D39" s="67"/>
      <c r="E39" s="10"/>
      <c r="F39" s="11"/>
      <c r="G39" s="11"/>
      <c r="H39" s="11"/>
      <c r="I39" s="11"/>
      <c r="J39" s="250"/>
      <c r="K39" s="3" t="str">
        <f t="shared" ca="1" si="2"/>
        <v/>
      </c>
      <c r="L39" s="180"/>
      <c r="M39" s="191"/>
      <c r="N39" s="9"/>
      <c r="O39" s="30"/>
      <c r="P39" s="186"/>
      <c r="Q39" s="192"/>
      <c r="R39" s="192"/>
      <c r="S39" s="192"/>
      <c r="T39" s="193"/>
      <c r="V39" s="125" t="s">
        <v>31</v>
      </c>
      <c r="W39" s="125"/>
    </row>
    <row r="40" spans="1:23" ht="22.2" customHeight="1" x14ac:dyDescent="0.45">
      <c r="A40" s="72">
        <v>22</v>
      </c>
      <c r="B40" s="39" t="str">
        <f t="shared" si="3"/>
        <v/>
      </c>
      <c r="C40" s="12"/>
      <c r="D40" s="68"/>
      <c r="E40" s="13"/>
      <c r="F40" s="14"/>
      <c r="G40" s="14"/>
      <c r="H40" s="14"/>
      <c r="I40" s="14"/>
      <c r="J40" s="251"/>
      <c r="K40" s="4" t="str">
        <f t="shared" ca="1" si="2"/>
        <v/>
      </c>
      <c r="L40" s="181"/>
      <c r="M40" s="195"/>
      <c r="N40" s="12"/>
      <c r="O40" s="31"/>
      <c r="P40" s="187"/>
      <c r="Q40" s="196"/>
      <c r="R40" s="196"/>
      <c r="S40" s="196"/>
      <c r="T40" s="197"/>
      <c r="V40" s="125" t="s">
        <v>32</v>
      </c>
      <c r="W40" s="125"/>
    </row>
    <row r="41" spans="1:23" ht="22.2" customHeight="1" x14ac:dyDescent="0.45">
      <c r="A41" s="72">
        <v>23</v>
      </c>
      <c r="B41" s="39" t="str">
        <f t="shared" si="3"/>
        <v/>
      </c>
      <c r="C41" s="12"/>
      <c r="D41" s="68"/>
      <c r="E41" s="13"/>
      <c r="F41" s="14"/>
      <c r="G41" s="14"/>
      <c r="H41" s="14"/>
      <c r="I41" s="14"/>
      <c r="J41" s="251"/>
      <c r="K41" s="4" t="str">
        <f t="shared" ca="1" si="2"/>
        <v/>
      </c>
      <c r="L41" s="181"/>
      <c r="M41" s="195"/>
      <c r="N41" s="12"/>
      <c r="O41" s="31"/>
      <c r="P41" s="187"/>
      <c r="Q41" s="196"/>
      <c r="R41" s="196"/>
      <c r="S41" s="196"/>
      <c r="T41" s="197"/>
      <c r="V41" s="125" t="s">
        <v>33</v>
      </c>
      <c r="W41" s="125"/>
    </row>
    <row r="42" spans="1:23" ht="22.2" customHeight="1" x14ac:dyDescent="0.45">
      <c r="A42" s="72">
        <v>24</v>
      </c>
      <c r="B42" s="39" t="str">
        <f t="shared" si="3"/>
        <v/>
      </c>
      <c r="C42" s="12"/>
      <c r="D42" s="68"/>
      <c r="E42" s="13"/>
      <c r="F42" s="14"/>
      <c r="G42" s="14"/>
      <c r="H42" s="14"/>
      <c r="I42" s="14"/>
      <c r="J42" s="251"/>
      <c r="K42" s="4" t="str">
        <f t="shared" ca="1" si="2"/>
        <v/>
      </c>
      <c r="L42" s="181"/>
      <c r="M42" s="195"/>
      <c r="N42" s="12"/>
      <c r="O42" s="31"/>
      <c r="P42" s="187"/>
      <c r="Q42" s="196"/>
      <c r="R42" s="196"/>
      <c r="S42" s="196"/>
      <c r="T42" s="197"/>
      <c r="V42" s="125" t="s">
        <v>34</v>
      </c>
      <c r="W42" s="125"/>
    </row>
    <row r="43" spans="1:23" ht="22.2" customHeight="1" x14ac:dyDescent="0.45">
      <c r="A43" s="72">
        <v>25</v>
      </c>
      <c r="B43" s="36" t="str">
        <f t="shared" si="3"/>
        <v/>
      </c>
      <c r="C43" s="15"/>
      <c r="D43" s="69"/>
      <c r="E43" s="16"/>
      <c r="F43" s="17"/>
      <c r="G43" s="17"/>
      <c r="H43" s="17"/>
      <c r="I43" s="17"/>
      <c r="J43" s="252"/>
      <c r="K43" s="5" t="str">
        <f t="shared" ca="1" si="2"/>
        <v/>
      </c>
      <c r="L43" s="182"/>
      <c r="M43" s="198"/>
      <c r="N43" s="15"/>
      <c r="O43" s="32"/>
      <c r="P43" s="188"/>
      <c r="Q43" s="199"/>
      <c r="R43" s="199"/>
      <c r="S43" s="199"/>
      <c r="T43" s="200"/>
      <c r="V43" s="125" t="s">
        <v>35</v>
      </c>
      <c r="W43" s="125"/>
    </row>
    <row r="44" spans="1:23" ht="22.2" customHeight="1" x14ac:dyDescent="0.45">
      <c r="A44" s="72">
        <v>26</v>
      </c>
      <c r="B44" s="38" t="str">
        <f t="shared" si="3"/>
        <v/>
      </c>
      <c r="C44" s="9"/>
      <c r="D44" s="67"/>
      <c r="E44" s="10"/>
      <c r="F44" s="11"/>
      <c r="G44" s="11"/>
      <c r="H44" s="11"/>
      <c r="I44" s="11"/>
      <c r="J44" s="250"/>
      <c r="K44" s="3" t="str">
        <f t="shared" ca="1" si="2"/>
        <v/>
      </c>
      <c r="L44" s="180"/>
      <c r="M44" s="191"/>
      <c r="N44" s="9"/>
      <c r="O44" s="30"/>
      <c r="P44" s="186"/>
      <c r="Q44" s="192"/>
      <c r="R44" s="192"/>
      <c r="S44" s="192"/>
      <c r="T44" s="193"/>
      <c r="V44" s="125" t="s">
        <v>36</v>
      </c>
      <c r="W44" s="125"/>
    </row>
    <row r="45" spans="1:23" ht="22.2" customHeight="1" x14ac:dyDescent="0.45">
      <c r="A45" s="72">
        <v>27</v>
      </c>
      <c r="B45" s="39" t="str">
        <f t="shared" si="3"/>
        <v/>
      </c>
      <c r="C45" s="12"/>
      <c r="D45" s="68"/>
      <c r="E45" s="13"/>
      <c r="F45" s="14"/>
      <c r="G45" s="14"/>
      <c r="H45" s="14"/>
      <c r="I45" s="14"/>
      <c r="J45" s="251"/>
      <c r="K45" s="4" t="str">
        <f t="shared" ca="1" si="2"/>
        <v/>
      </c>
      <c r="L45" s="181"/>
      <c r="M45" s="195"/>
      <c r="N45" s="12"/>
      <c r="O45" s="31"/>
      <c r="P45" s="187"/>
      <c r="Q45" s="196"/>
      <c r="R45" s="196"/>
      <c r="S45" s="196"/>
      <c r="T45" s="197"/>
      <c r="V45" s="125" t="s">
        <v>37</v>
      </c>
      <c r="W45" s="125"/>
    </row>
    <row r="46" spans="1:23" ht="22.2" customHeight="1" x14ac:dyDescent="0.45">
      <c r="A46" s="72">
        <v>28</v>
      </c>
      <c r="B46" s="39" t="str">
        <f t="shared" si="3"/>
        <v/>
      </c>
      <c r="C46" s="12"/>
      <c r="D46" s="68"/>
      <c r="E46" s="13"/>
      <c r="F46" s="14"/>
      <c r="G46" s="14"/>
      <c r="H46" s="14"/>
      <c r="I46" s="14"/>
      <c r="J46" s="251"/>
      <c r="K46" s="4" t="str">
        <f t="shared" ca="1" si="2"/>
        <v/>
      </c>
      <c r="L46" s="181"/>
      <c r="M46" s="195"/>
      <c r="N46" s="12"/>
      <c r="O46" s="31"/>
      <c r="P46" s="187"/>
      <c r="Q46" s="196"/>
      <c r="R46" s="196"/>
      <c r="S46" s="196"/>
      <c r="T46" s="197"/>
      <c r="V46" s="125" t="s">
        <v>38</v>
      </c>
      <c r="W46" s="125"/>
    </row>
    <row r="47" spans="1:23" ht="22.2" customHeight="1" x14ac:dyDescent="0.45">
      <c r="A47" s="72">
        <v>29</v>
      </c>
      <c r="B47" s="39" t="str">
        <f t="shared" si="3"/>
        <v/>
      </c>
      <c r="C47" s="12"/>
      <c r="D47" s="68"/>
      <c r="E47" s="13"/>
      <c r="F47" s="14"/>
      <c r="G47" s="14"/>
      <c r="H47" s="14"/>
      <c r="I47" s="14"/>
      <c r="J47" s="251"/>
      <c r="K47" s="4" t="str">
        <f t="shared" ca="1" si="2"/>
        <v/>
      </c>
      <c r="L47" s="181"/>
      <c r="M47" s="195"/>
      <c r="N47" s="12"/>
      <c r="O47" s="31"/>
      <c r="P47" s="187"/>
      <c r="Q47" s="196"/>
      <c r="R47" s="196"/>
      <c r="S47" s="196"/>
      <c r="T47" s="197"/>
      <c r="V47" s="125" t="s">
        <v>39</v>
      </c>
      <c r="W47" s="125"/>
    </row>
    <row r="48" spans="1:23" ht="22.2" customHeight="1" x14ac:dyDescent="0.45">
      <c r="A48" s="72">
        <v>30</v>
      </c>
      <c r="B48" s="36" t="str">
        <f t="shared" si="3"/>
        <v/>
      </c>
      <c r="C48" s="15"/>
      <c r="D48" s="69"/>
      <c r="E48" s="16"/>
      <c r="F48" s="17"/>
      <c r="G48" s="17"/>
      <c r="H48" s="17"/>
      <c r="I48" s="17"/>
      <c r="J48" s="252"/>
      <c r="K48" s="5" t="str">
        <f t="shared" ca="1" si="2"/>
        <v/>
      </c>
      <c r="L48" s="182"/>
      <c r="M48" s="198"/>
      <c r="N48" s="15"/>
      <c r="O48" s="32"/>
      <c r="P48" s="188"/>
      <c r="Q48" s="199"/>
      <c r="R48" s="199"/>
      <c r="S48" s="199"/>
      <c r="T48" s="200"/>
      <c r="V48" s="125" t="s">
        <v>40</v>
      </c>
      <c r="W48" s="125"/>
    </row>
    <row r="49" spans="1:23" ht="22.2" customHeight="1" x14ac:dyDescent="0.45">
      <c r="A49" s="72">
        <v>31</v>
      </c>
      <c r="B49" s="38" t="str">
        <f t="shared" si="3"/>
        <v/>
      </c>
      <c r="C49" s="9"/>
      <c r="D49" s="67"/>
      <c r="E49" s="10"/>
      <c r="F49" s="11"/>
      <c r="G49" s="11"/>
      <c r="H49" s="11"/>
      <c r="I49" s="11"/>
      <c r="J49" s="250"/>
      <c r="K49" s="3" t="str">
        <f t="shared" ca="1" si="2"/>
        <v/>
      </c>
      <c r="L49" s="180"/>
      <c r="M49" s="191"/>
      <c r="N49" s="9"/>
      <c r="O49" s="30"/>
      <c r="P49" s="186"/>
      <c r="Q49" s="192"/>
      <c r="R49" s="192"/>
      <c r="S49" s="192"/>
      <c r="T49" s="193"/>
      <c r="V49" s="125" t="s">
        <v>41</v>
      </c>
      <c r="W49" s="125"/>
    </row>
    <row r="50" spans="1:23" ht="22.2" customHeight="1" x14ac:dyDescent="0.45">
      <c r="A50" s="72">
        <v>32</v>
      </c>
      <c r="B50" s="39" t="str">
        <f t="shared" si="3"/>
        <v/>
      </c>
      <c r="C50" s="12"/>
      <c r="D50" s="68"/>
      <c r="E50" s="13"/>
      <c r="F50" s="14"/>
      <c r="G50" s="14"/>
      <c r="H50" s="14"/>
      <c r="I50" s="14"/>
      <c r="J50" s="251"/>
      <c r="K50" s="4" t="str">
        <f t="shared" ca="1" si="2"/>
        <v/>
      </c>
      <c r="L50" s="181"/>
      <c r="M50" s="195"/>
      <c r="N50" s="12"/>
      <c r="O50" s="31"/>
      <c r="P50" s="187"/>
      <c r="Q50" s="196"/>
      <c r="R50" s="196"/>
      <c r="S50" s="196"/>
      <c r="T50" s="197"/>
      <c r="V50" s="125" t="s">
        <v>42</v>
      </c>
      <c r="W50" s="125"/>
    </row>
    <row r="51" spans="1:23" ht="22.2" customHeight="1" x14ac:dyDescent="0.45">
      <c r="A51" s="72">
        <v>33</v>
      </c>
      <c r="B51" s="39" t="str">
        <f t="shared" si="3"/>
        <v/>
      </c>
      <c r="C51" s="12"/>
      <c r="D51" s="68"/>
      <c r="E51" s="13"/>
      <c r="F51" s="14"/>
      <c r="G51" s="14"/>
      <c r="H51" s="14"/>
      <c r="I51" s="14"/>
      <c r="J51" s="251"/>
      <c r="K51" s="4" t="str">
        <f t="shared" ca="1" si="2"/>
        <v/>
      </c>
      <c r="L51" s="181"/>
      <c r="M51" s="195"/>
      <c r="N51" s="12"/>
      <c r="O51" s="31"/>
      <c r="P51" s="187"/>
      <c r="Q51" s="196"/>
      <c r="R51" s="196"/>
      <c r="S51" s="196"/>
      <c r="T51" s="197"/>
      <c r="V51" s="125" t="s">
        <v>43</v>
      </c>
      <c r="W51" s="125"/>
    </row>
    <row r="52" spans="1:23" ht="22.2" customHeight="1" x14ac:dyDescent="0.45">
      <c r="A52" s="72">
        <v>34</v>
      </c>
      <c r="B52" s="39" t="str">
        <f t="shared" si="3"/>
        <v/>
      </c>
      <c r="C52" s="12"/>
      <c r="D52" s="68"/>
      <c r="E52" s="13"/>
      <c r="F52" s="14"/>
      <c r="G52" s="14"/>
      <c r="H52" s="14"/>
      <c r="I52" s="14"/>
      <c r="J52" s="251"/>
      <c r="K52" s="4" t="str">
        <f t="shared" ca="1" si="2"/>
        <v/>
      </c>
      <c r="L52" s="181"/>
      <c r="M52" s="195"/>
      <c r="N52" s="12"/>
      <c r="O52" s="31"/>
      <c r="P52" s="187"/>
      <c r="Q52" s="196"/>
      <c r="R52" s="196"/>
      <c r="S52" s="196"/>
      <c r="T52" s="197"/>
      <c r="V52" s="125" t="s">
        <v>44</v>
      </c>
      <c r="W52" s="125"/>
    </row>
    <row r="53" spans="1:23" ht="22.2" customHeight="1" x14ac:dyDescent="0.45">
      <c r="A53" s="72">
        <v>35</v>
      </c>
      <c r="B53" s="36" t="str">
        <f t="shared" si="3"/>
        <v/>
      </c>
      <c r="C53" s="15"/>
      <c r="D53" s="69"/>
      <c r="E53" s="16"/>
      <c r="F53" s="17"/>
      <c r="G53" s="17"/>
      <c r="H53" s="17"/>
      <c r="I53" s="17"/>
      <c r="J53" s="252"/>
      <c r="K53" s="5" t="str">
        <f t="shared" ca="1" si="2"/>
        <v/>
      </c>
      <c r="L53" s="182"/>
      <c r="M53" s="198"/>
      <c r="N53" s="15"/>
      <c r="O53" s="32"/>
      <c r="P53" s="188"/>
      <c r="Q53" s="199"/>
      <c r="R53" s="199"/>
      <c r="S53" s="199"/>
      <c r="T53" s="200"/>
      <c r="V53" s="125" t="s">
        <v>45</v>
      </c>
      <c r="W53" s="125"/>
    </row>
    <row r="54" spans="1:23" ht="22.2" customHeight="1" x14ac:dyDescent="0.45">
      <c r="A54" s="72">
        <v>36</v>
      </c>
      <c r="B54" s="38" t="str">
        <f t="shared" si="3"/>
        <v/>
      </c>
      <c r="C54" s="9"/>
      <c r="D54" s="67"/>
      <c r="E54" s="10"/>
      <c r="F54" s="11"/>
      <c r="G54" s="11"/>
      <c r="H54" s="11"/>
      <c r="I54" s="11"/>
      <c r="J54" s="250"/>
      <c r="K54" s="3" t="str">
        <f t="shared" ca="1" si="2"/>
        <v/>
      </c>
      <c r="L54" s="180"/>
      <c r="M54" s="191"/>
      <c r="N54" s="9"/>
      <c r="O54" s="30"/>
      <c r="P54" s="186"/>
      <c r="Q54" s="192"/>
      <c r="R54" s="192"/>
      <c r="S54" s="192"/>
      <c r="T54" s="193"/>
      <c r="V54" s="125" t="s">
        <v>46</v>
      </c>
      <c r="W54" s="125"/>
    </row>
    <row r="55" spans="1:23" ht="22.2" customHeight="1" x14ac:dyDescent="0.45">
      <c r="A55" s="72">
        <v>37</v>
      </c>
      <c r="B55" s="39" t="str">
        <f t="shared" si="3"/>
        <v/>
      </c>
      <c r="C55" s="12"/>
      <c r="D55" s="68"/>
      <c r="E55" s="13"/>
      <c r="F55" s="14"/>
      <c r="G55" s="14"/>
      <c r="H55" s="14"/>
      <c r="I55" s="14"/>
      <c r="J55" s="251"/>
      <c r="K55" s="4" t="str">
        <f t="shared" ca="1" si="2"/>
        <v/>
      </c>
      <c r="L55" s="181"/>
      <c r="M55" s="195"/>
      <c r="N55" s="12"/>
      <c r="O55" s="31"/>
      <c r="P55" s="187"/>
      <c r="Q55" s="196"/>
      <c r="R55" s="196"/>
      <c r="S55" s="196"/>
      <c r="T55" s="197"/>
      <c r="V55" s="125" t="s">
        <v>47</v>
      </c>
      <c r="W55" s="125"/>
    </row>
    <row r="56" spans="1:23" ht="22.2" customHeight="1" x14ac:dyDescent="0.45">
      <c r="A56" s="72">
        <v>38</v>
      </c>
      <c r="B56" s="39" t="str">
        <f t="shared" si="3"/>
        <v/>
      </c>
      <c r="C56" s="12"/>
      <c r="D56" s="68"/>
      <c r="E56" s="13"/>
      <c r="F56" s="14"/>
      <c r="G56" s="14"/>
      <c r="H56" s="14"/>
      <c r="I56" s="14"/>
      <c r="J56" s="251"/>
      <c r="K56" s="4" t="str">
        <f t="shared" ca="1" si="2"/>
        <v/>
      </c>
      <c r="L56" s="181"/>
      <c r="M56" s="195"/>
      <c r="N56" s="12"/>
      <c r="O56" s="31"/>
      <c r="P56" s="187"/>
      <c r="Q56" s="196"/>
      <c r="R56" s="196"/>
      <c r="S56" s="196"/>
      <c r="T56" s="197"/>
      <c r="V56" s="125" t="s">
        <v>48</v>
      </c>
      <c r="W56" s="125"/>
    </row>
    <row r="57" spans="1:23" ht="22.2" customHeight="1" x14ac:dyDescent="0.45">
      <c r="A57" s="72">
        <v>39</v>
      </c>
      <c r="B57" s="39" t="str">
        <f t="shared" si="3"/>
        <v/>
      </c>
      <c r="C57" s="12"/>
      <c r="D57" s="68"/>
      <c r="E57" s="13"/>
      <c r="F57" s="14"/>
      <c r="G57" s="14"/>
      <c r="H57" s="14"/>
      <c r="I57" s="14"/>
      <c r="J57" s="251"/>
      <c r="K57" s="4" t="str">
        <f t="shared" ca="1" si="2"/>
        <v/>
      </c>
      <c r="L57" s="181"/>
      <c r="M57" s="195"/>
      <c r="N57" s="12"/>
      <c r="O57" s="31"/>
      <c r="P57" s="187"/>
      <c r="Q57" s="196"/>
      <c r="R57" s="196"/>
      <c r="S57" s="196"/>
      <c r="T57" s="197"/>
      <c r="V57" s="125" t="s">
        <v>49</v>
      </c>
      <c r="W57" s="125"/>
    </row>
    <row r="58" spans="1:23" ht="22.2" customHeight="1" x14ac:dyDescent="0.45">
      <c r="A58" s="72">
        <v>40</v>
      </c>
      <c r="B58" s="36" t="str">
        <f t="shared" si="3"/>
        <v/>
      </c>
      <c r="C58" s="15"/>
      <c r="D58" s="69"/>
      <c r="E58" s="16"/>
      <c r="F58" s="17"/>
      <c r="G58" s="17"/>
      <c r="H58" s="17"/>
      <c r="I58" s="17"/>
      <c r="J58" s="252"/>
      <c r="K58" s="5" t="str">
        <f t="shared" ca="1" si="2"/>
        <v/>
      </c>
      <c r="L58" s="182"/>
      <c r="M58" s="198"/>
      <c r="N58" s="15"/>
      <c r="O58" s="32"/>
      <c r="P58" s="188"/>
      <c r="Q58" s="199"/>
      <c r="R58" s="199"/>
      <c r="S58" s="199"/>
      <c r="T58" s="200"/>
      <c r="V58" s="125" t="s">
        <v>50</v>
      </c>
      <c r="W58" s="125"/>
    </row>
    <row r="59" spans="1:23" ht="22.2" customHeight="1" x14ac:dyDescent="0.45">
      <c r="A59" s="72">
        <v>41</v>
      </c>
      <c r="B59" s="38" t="str">
        <f t="shared" si="3"/>
        <v/>
      </c>
      <c r="C59" s="9"/>
      <c r="D59" s="67"/>
      <c r="E59" s="10"/>
      <c r="F59" s="11"/>
      <c r="G59" s="11"/>
      <c r="H59" s="11"/>
      <c r="I59" s="11"/>
      <c r="J59" s="250"/>
      <c r="K59" s="3" t="str">
        <f t="shared" ca="1" si="2"/>
        <v/>
      </c>
      <c r="L59" s="180"/>
      <c r="M59" s="191"/>
      <c r="N59" s="9"/>
      <c r="O59" s="30"/>
      <c r="P59" s="186"/>
      <c r="Q59" s="192"/>
      <c r="R59" s="192"/>
      <c r="S59" s="192"/>
      <c r="T59" s="193"/>
      <c r="V59" s="125" t="s">
        <v>51</v>
      </c>
      <c r="W59" s="125"/>
    </row>
    <row r="60" spans="1:23" ht="22.2" customHeight="1" x14ac:dyDescent="0.45">
      <c r="A60" s="72">
        <v>42</v>
      </c>
      <c r="B60" s="39" t="str">
        <f t="shared" si="3"/>
        <v/>
      </c>
      <c r="C60" s="12"/>
      <c r="D60" s="68"/>
      <c r="E60" s="13"/>
      <c r="F60" s="14"/>
      <c r="G60" s="14"/>
      <c r="H60" s="14"/>
      <c r="I60" s="14"/>
      <c r="J60" s="251"/>
      <c r="K60" s="4" t="str">
        <f t="shared" ca="1" si="2"/>
        <v/>
      </c>
      <c r="L60" s="181"/>
      <c r="M60" s="195"/>
      <c r="N60" s="12"/>
      <c r="O60" s="31"/>
      <c r="P60" s="187"/>
      <c r="Q60" s="196"/>
      <c r="R60" s="196"/>
      <c r="S60" s="196"/>
      <c r="T60" s="197"/>
      <c r="V60" s="125" t="s">
        <v>52</v>
      </c>
      <c r="W60" s="125"/>
    </row>
    <row r="61" spans="1:23" ht="22.2" customHeight="1" x14ac:dyDescent="0.45">
      <c r="A61" s="72">
        <v>43</v>
      </c>
      <c r="B61" s="39" t="str">
        <f t="shared" si="3"/>
        <v/>
      </c>
      <c r="C61" s="12"/>
      <c r="D61" s="68"/>
      <c r="E61" s="13"/>
      <c r="F61" s="14"/>
      <c r="G61" s="14"/>
      <c r="H61" s="14"/>
      <c r="I61" s="14"/>
      <c r="J61" s="251"/>
      <c r="K61" s="4" t="str">
        <f t="shared" ca="1" si="2"/>
        <v/>
      </c>
      <c r="L61" s="181"/>
      <c r="M61" s="195"/>
      <c r="N61" s="12"/>
      <c r="O61" s="31"/>
      <c r="P61" s="187"/>
      <c r="Q61" s="196"/>
      <c r="R61" s="196"/>
      <c r="S61" s="196"/>
      <c r="T61" s="197"/>
      <c r="V61" s="125" t="s">
        <v>53</v>
      </c>
      <c r="W61" s="125"/>
    </row>
    <row r="62" spans="1:23" ht="22.2" customHeight="1" x14ac:dyDescent="0.45">
      <c r="A62" s="72">
        <v>44</v>
      </c>
      <c r="B62" s="39" t="str">
        <f t="shared" si="3"/>
        <v/>
      </c>
      <c r="C62" s="12"/>
      <c r="D62" s="68"/>
      <c r="E62" s="13"/>
      <c r="F62" s="14"/>
      <c r="G62" s="14"/>
      <c r="H62" s="14"/>
      <c r="I62" s="14"/>
      <c r="J62" s="251"/>
      <c r="K62" s="4" t="str">
        <f t="shared" ca="1" si="2"/>
        <v/>
      </c>
      <c r="L62" s="181"/>
      <c r="M62" s="195"/>
      <c r="N62" s="12"/>
      <c r="O62" s="31"/>
      <c r="P62" s="187"/>
      <c r="Q62" s="196"/>
      <c r="R62" s="196"/>
      <c r="S62" s="196"/>
      <c r="T62" s="197"/>
      <c r="V62" s="125" t="s">
        <v>54</v>
      </c>
      <c r="W62" s="125"/>
    </row>
    <row r="63" spans="1:23" ht="22.2" customHeight="1" x14ac:dyDescent="0.45">
      <c r="A63" s="72">
        <v>45</v>
      </c>
      <c r="B63" s="36" t="str">
        <f t="shared" si="3"/>
        <v/>
      </c>
      <c r="C63" s="15"/>
      <c r="D63" s="69"/>
      <c r="E63" s="16"/>
      <c r="F63" s="17"/>
      <c r="G63" s="17"/>
      <c r="H63" s="17"/>
      <c r="I63" s="17"/>
      <c r="J63" s="252"/>
      <c r="K63" s="5" t="str">
        <f t="shared" ca="1" si="2"/>
        <v/>
      </c>
      <c r="L63" s="182"/>
      <c r="M63" s="198"/>
      <c r="N63" s="15"/>
      <c r="O63" s="32"/>
      <c r="P63" s="188"/>
      <c r="Q63" s="199"/>
      <c r="R63" s="199"/>
      <c r="S63" s="199"/>
      <c r="T63" s="200"/>
      <c r="V63" s="125" t="s">
        <v>55</v>
      </c>
      <c r="W63" s="125"/>
    </row>
    <row r="64" spans="1:23" ht="22.2" customHeight="1" x14ac:dyDescent="0.45">
      <c r="A64" s="72">
        <v>46</v>
      </c>
      <c r="B64" s="38" t="str">
        <f t="shared" si="3"/>
        <v/>
      </c>
      <c r="C64" s="9"/>
      <c r="D64" s="67"/>
      <c r="E64" s="10"/>
      <c r="F64" s="11"/>
      <c r="G64" s="11"/>
      <c r="H64" s="11"/>
      <c r="I64" s="11"/>
      <c r="J64" s="250"/>
      <c r="K64" s="3" t="str">
        <f t="shared" ca="1" si="2"/>
        <v/>
      </c>
      <c r="L64" s="180"/>
      <c r="M64" s="191"/>
      <c r="N64" s="9"/>
      <c r="O64" s="30"/>
      <c r="P64" s="186"/>
      <c r="Q64" s="192"/>
      <c r="R64" s="192"/>
      <c r="S64" s="192"/>
      <c r="T64" s="193"/>
      <c r="V64" s="125" t="s">
        <v>56</v>
      </c>
      <c r="W64" s="125"/>
    </row>
    <row r="65" spans="1:23" ht="22.2" customHeight="1" x14ac:dyDescent="0.45">
      <c r="A65" s="72">
        <v>47</v>
      </c>
      <c r="B65" s="39" t="str">
        <f t="shared" si="3"/>
        <v/>
      </c>
      <c r="C65" s="12"/>
      <c r="D65" s="68"/>
      <c r="E65" s="13"/>
      <c r="F65" s="14"/>
      <c r="G65" s="14"/>
      <c r="H65" s="14"/>
      <c r="I65" s="14"/>
      <c r="J65" s="251"/>
      <c r="K65" s="4" t="str">
        <f t="shared" ca="1" si="2"/>
        <v/>
      </c>
      <c r="L65" s="181"/>
      <c r="M65" s="195"/>
      <c r="N65" s="12"/>
      <c r="O65" s="31"/>
      <c r="P65" s="187"/>
      <c r="Q65" s="196"/>
      <c r="R65" s="196"/>
      <c r="S65" s="196"/>
      <c r="T65" s="197"/>
      <c r="V65" s="125" t="s">
        <v>57</v>
      </c>
      <c r="W65" s="125"/>
    </row>
    <row r="66" spans="1:23" ht="22.2" customHeight="1" x14ac:dyDescent="0.45">
      <c r="A66" s="72">
        <v>48</v>
      </c>
      <c r="B66" s="39" t="str">
        <f t="shared" si="3"/>
        <v/>
      </c>
      <c r="C66" s="12"/>
      <c r="D66" s="68"/>
      <c r="E66" s="13"/>
      <c r="F66" s="14"/>
      <c r="G66" s="14"/>
      <c r="H66" s="14"/>
      <c r="I66" s="14"/>
      <c r="J66" s="251"/>
      <c r="K66" s="4" t="str">
        <f t="shared" ca="1" si="2"/>
        <v/>
      </c>
      <c r="L66" s="181"/>
      <c r="M66" s="195"/>
      <c r="N66" s="12"/>
      <c r="O66" s="31"/>
      <c r="P66" s="187"/>
      <c r="Q66" s="196"/>
      <c r="R66" s="196"/>
      <c r="S66" s="196"/>
      <c r="T66" s="197"/>
      <c r="V66" s="125" t="s">
        <v>58</v>
      </c>
      <c r="W66" s="125"/>
    </row>
    <row r="67" spans="1:23" ht="22.2" customHeight="1" x14ac:dyDescent="0.45">
      <c r="A67" s="72">
        <v>49</v>
      </c>
      <c r="B67" s="39" t="str">
        <f t="shared" si="3"/>
        <v/>
      </c>
      <c r="C67" s="12"/>
      <c r="D67" s="68"/>
      <c r="E67" s="13"/>
      <c r="F67" s="14"/>
      <c r="G67" s="14"/>
      <c r="H67" s="14"/>
      <c r="I67" s="14"/>
      <c r="J67" s="251"/>
      <c r="K67" s="4" t="str">
        <f t="shared" ca="1" si="2"/>
        <v/>
      </c>
      <c r="L67" s="181"/>
      <c r="M67" s="195"/>
      <c r="N67" s="12"/>
      <c r="O67" s="31"/>
      <c r="P67" s="187"/>
      <c r="Q67" s="196"/>
      <c r="R67" s="196"/>
      <c r="S67" s="196"/>
      <c r="T67" s="197"/>
      <c r="V67" s="125" t="s">
        <v>59</v>
      </c>
      <c r="W67" s="125"/>
    </row>
    <row r="68" spans="1:23" ht="22.2" customHeight="1" thickBot="1" x14ac:dyDescent="0.5">
      <c r="A68" s="72">
        <v>50</v>
      </c>
      <c r="B68" s="40" t="str">
        <f t="shared" si="3"/>
        <v/>
      </c>
      <c r="C68" s="41"/>
      <c r="D68" s="70"/>
      <c r="E68" s="42"/>
      <c r="F68" s="43"/>
      <c r="G68" s="43"/>
      <c r="H68" s="43"/>
      <c r="I68" s="43"/>
      <c r="J68" s="253"/>
      <c r="K68" s="44" t="str">
        <f t="shared" ca="1" si="2"/>
        <v/>
      </c>
      <c r="L68" s="183"/>
      <c r="M68" s="202"/>
      <c r="N68" s="41"/>
      <c r="O68" s="45"/>
      <c r="P68" s="189"/>
      <c r="Q68" s="203"/>
      <c r="R68" s="203"/>
      <c r="S68" s="203"/>
      <c r="T68" s="204"/>
      <c r="V68" s="125" t="s">
        <v>60</v>
      </c>
      <c r="W68" s="125"/>
    </row>
  </sheetData>
  <sheetProtection formatCells="0" formatColumns="0" formatRows="0" insertColumns="0" insertRows="0" insertHyperlinks="0" deleteColumns="0" deleteRows="0" autoFilter="0" pivotTables="0"/>
  <mergeCells count="7">
    <mergeCell ref="K16:K17"/>
    <mergeCell ref="N16:N17"/>
    <mergeCell ref="J9:J10"/>
    <mergeCell ref="B16:B17"/>
    <mergeCell ref="C16:C17"/>
    <mergeCell ref="D16:D17"/>
    <mergeCell ref="E16:E17"/>
  </mergeCells>
  <phoneticPr fontId="1"/>
  <dataValidations count="22">
    <dataValidation type="whole" operator="lessThan" allowBlank="1" showInputMessage="1" showErrorMessage="1" promptTitle="登録番号" prompt="上2桁：クラブNo._x000a_下3桁：クラブ内で重複しない男女別番号" sqref="E18:E68" xr:uid="{75D1C64B-E495-4013-90ED-7069227893DC}">
      <formula1>10050</formula1>
    </dataValidation>
    <dataValidation allowBlank="1" showInputMessage="1" showErrorMessage="1" promptTitle="振込予定日" prompt="埼玉陸協登録料の振込予定日_x000a_月/日" sqref="R12" xr:uid="{F32B3CCE-7D9B-4F11-BEDE-ADF03CE1F092}"/>
    <dataValidation imeMode="halfAlpha" allowBlank="1" showInputMessage="1" showErrorMessage="1" sqref="L7:N7 P6:Q7" xr:uid="{FE8F871A-00B2-4EAD-8E63-6EEBA7B626E8}"/>
    <dataValidation allowBlank="1" showInputMessage="1" showErrorMessage="1" promptTitle="住所" prompt="市町村名から入力" sqref="P19:T68" xr:uid="{68A1E462-747F-415E-80A4-E90B027651E1}"/>
    <dataValidation allowBlank="1" showInputMessage="1" showErrorMessage="1" promptTitle="学校名" prompt="上尾市立彩の国小学校の場合_x000a_彩の国小" sqref="L19:M68" xr:uid="{54FBC439-649A-4F54-A756-E829AABBFCDD}"/>
    <dataValidation allowBlank="1" showInputMessage="1" showErrorMessage="1" promptTitle="生年月日" prompt="西暦2012年5月10日生の場合_x000a_2012/5/10" sqref="J19:J68" xr:uid="{B0F115A3-60D2-49D4-8ADE-F2A5D71CEEF5}"/>
    <dataValidation imeMode="fullKatakana" allowBlank="1" showInputMessage="1" showErrorMessage="1" promptTitle="フリガナ" prompt="全角カタカナ入力" sqref="H19:I68" xr:uid="{FC7E61CC-4A12-4307-9218-F55139B747CA}"/>
    <dataValidation type="list" allowBlank="1" showInputMessage="1" showErrorMessage="1" promptTitle="登録選手の性別" prompt="性別を選択して下さい。" sqref="C19:C68" xr:uid="{244F2A9C-DAED-4FB6-B6ED-1659EE4C6CE6}">
      <formula1>"男,女"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19:N68" xr:uid="{27FFDD61-BBE0-4431-92F6-5A4CE55FDB7E}">
      <formula1>"4,5,6"</formula1>
    </dataValidation>
    <dataValidation type="list" allowBlank="1" showInputMessage="1" showErrorMessage="1" promptTitle="都道府県名" prompt="県名リストから選択" sqref="O19:O68" xr:uid="{36D08174-35E5-40A6-9BEE-AC8788AB5DD4}">
      <formula1>$W$19:$W$24</formula1>
    </dataValidation>
    <dataValidation type="list" allowBlank="1" showInputMessage="1" showErrorMessage="1" sqref="G7" xr:uid="{454080DB-2AFD-458F-99D3-38B2554D91A8}">
      <formula1>$W$19:$W$24</formula1>
    </dataValidation>
    <dataValidation type="textLength" imeMode="halfAlpha" operator="equal" allowBlank="1" showInputMessage="1" showErrorMessage="1" sqref="F7" xr:uid="{606BB796-986A-43D8-B1C0-B28A45069B0C}">
      <formula1>7</formula1>
    </dataValidation>
    <dataValidation type="textLength" allowBlank="1" showInputMessage="1" showErrorMessage="1" promptTitle="略称名称" prompt="プログラム等に記載する6桁以内の名称_x000a_大会時の所属先として使用する名称" sqref="J6" xr:uid="{98AA186F-EFE4-4259-AD56-2AD771BABCDC}">
      <formula1>3</formula1>
      <formula2>6</formula2>
    </dataValidation>
    <dataValidation type="list" allowBlank="1" showInputMessage="1" showErrorMessage="1" promptTitle="申請区分" prompt="新規登録は 新規_x000a_追加登録は 追加" sqref="F4" xr:uid="{65ABF90B-7323-4851-BE9B-7E95DE391107}">
      <formula1>"新規,追加"</formula1>
    </dataValidation>
    <dataValidation type="list" allowBlank="1" showInputMessage="1" showErrorMessage="1" promptTitle="登録区分" prompt="団体登録は 5名以上の団体登録_x000a_個人登録は 4名以下は個人登録" sqref="D4" xr:uid="{A77F8044-B6ED-4682-B4E8-F9BE920C87D0}">
      <formula1>"団体登録,個人登録"</formula1>
    </dataValidation>
    <dataValidation imeMode="fullKatakana" allowBlank="1" showInputMessage="1" showErrorMessage="1" sqref="H18:I18" xr:uid="{B967A593-1E22-4151-909C-8637AD09E6B5}"/>
    <dataValidation allowBlank="1" showInputMessage="1" showErrorMessage="1" promptTitle="都道府県名" prompt="埼玉県の場合には自動的に入力されます。_x000a_埼玉県以外の場合のみ都県名を選択して下さい。" sqref="O18" xr:uid="{D55751DD-981B-4931-97C4-B02451E298B7}"/>
    <dataValidation type="whole" allowBlank="1" showInputMessage="1" showErrorMessage="1" errorTitle="学年誤り" error="４年生以上の児童に限り登録ができます。" promptTitle="学年" prompt="選手登録は４年生以上" sqref="N18" xr:uid="{A0C92007-965B-49B3-8FA8-1407208275B9}">
      <formula1>4</formula1>
      <formula2>6</formula2>
    </dataValidation>
    <dataValidation type="list" allowBlank="1" showInputMessage="1" showErrorMessage="1" sqref="C18" xr:uid="{A7A9E752-FC30-44CA-B1F7-EA7439412796}">
      <formula1>"男,女"</formula1>
    </dataValidation>
    <dataValidation type="list" allowBlank="1" showInputMessage="1" showErrorMessage="1" promptTitle="活動拠点" prompt="活動拠点が埼玉県内に限る_x000a_活動拠点リストより選択" sqref="D6" xr:uid="{0CD84D47-BA89-4A91-B1AA-A77B8F4A0539}">
      <formula1>$V$19:$V$68</formula1>
    </dataValidation>
    <dataValidation allowBlank="1" showInputMessage="1" showErrorMessage="1" promptTitle="JAAF-ID" prompt="JAAF-STARTで承認されたID" sqref="D18:D68" xr:uid="{57004262-B2F2-4F10-9AAD-CBE29E716724}"/>
    <dataValidation allowBlank="1" showInputMessage="1" showErrorMessage="1" promptTitle="申請区分" prompt="年度内初めて登録の番号" sqref="F6" xr:uid="{60973F54-BA97-4C5A-BCAF-09DAD2DEC476}"/>
  </dataValidations>
  <hyperlinks>
    <hyperlink ref="P7" r:id="rId1" display="junior001@ageo-rikkyo.org" xr:uid="{DFA6AC1D-F83C-4670-B604-59D639BE6BF1}"/>
  </hyperlinks>
  <pageMargins left="0.7" right="0.7" top="0.75" bottom="0.75" header="0.3" footer="0.3"/>
  <pageSetup paperSize="9" scale="82" fitToHeight="0" orientation="landscape" horizontalDpi="0" verticalDpi="0" r:id="rId2"/>
  <ignoredErrors>
    <ignoredError sqref="F7 D6:D7 D4 J6 L6:L7 P6:P7 G7:H7" unlockedFormula="1"/>
    <ignoredError sqref="F1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選手登録</vt:lpstr>
      <vt:lpstr>指導者追加（5人以上）</vt:lpstr>
      <vt:lpstr>選手追加登録_1</vt:lpstr>
      <vt:lpstr>選手追加登録_1!Print_Area</vt:lpstr>
      <vt:lpstr>選手登録!Print_Area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埼玉陸上競技協会;普及</dc:creator>
  <cp:lastModifiedBy>俊一 髙橋</cp:lastModifiedBy>
  <cp:lastPrinted>2024-05-14T14:00:53Z</cp:lastPrinted>
  <dcterms:created xsi:type="dcterms:W3CDTF">2024-05-13T12:42:49Z</dcterms:created>
  <dcterms:modified xsi:type="dcterms:W3CDTF">2025-03-23T08:24:13Z</dcterms:modified>
</cp:coreProperties>
</file>